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5zced9Y+dfCVwsuJbt7JKQE/Cw/ZBvny03ZgjKrl6YNbcIi2qlwhMidq1ITb99cyj1rJmMYFr2GNCjV3cIubjQ==" workbookSaltValue="F1WzciwdJ9QjkRxzZbgDN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<sst xmlns="http://schemas.openxmlformats.org/spreadsheetml/2006/main" xmlns:r="http://schemas.openxmlformats.org/officeDocument/2006/relationships" count="111" uniqueCount="111">
  <si>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</si>
  <si>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</si>
  <si>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</si>
  <si>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</si>
  <si>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非設置</t>
  </si>
  <si>
    <t>人口（人）</t>
    <rPh sb="0" eb="2">
      <t>ジンコウ</t>
    </rPh>
    <rPh sb="3" eb="4">
      <t>ヒト</t>
    </rPh>
    <phoneticPr fontId="1"/>
  </si>
  <si>
    <t>管理者の情報</t>
    <rPh sb="0" eb="3">
      <t>カンリシャ</t>
    </rPh>
    <rPh sb="4" eb="6">
      <t>ジョウホウ</t>
    </rPh>
    <phoneticPr fontId="1"/>
  </si>
  <si>
    <t>事業CD</t>
    <rPh sb="0" eb="2">
      <t>ジギョウ</t>
    </rPh>
    <phoneticPr fontId="1"/>
  </si>
  <si>
    <t>　有形固定資産減価償却率は、類似団体と比較して低いが、これは類似団体と比較して供給開始から日が浅い（平成５年度一部供給開始）ためと考えられる。
　同様の理由により、法定耐用年数を経過した管路はない。</t>
  </si>
  <si>
    <t>業種CD</t>
    <rPh sb="0" eb="2">
      <t>ギョウシュ</t>
    </rPh>
    <phoneticPr fontId="1"/>
  </si>
  <si>
    <t>事業名</t>
  </si>
  <si>
    <t>業務名</t>
    <rPh sb="2" eb="3">
      <t>メイ</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</si>
  <si>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</si>
  <si>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</si>
  <si>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</si>
  <si>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</si>
  <si>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</si>
  <si>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</si>
  <si>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</si>
  <si>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</si>
  <si>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</si>
  <si>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</si>
  <si>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</si>
  <si>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</si>
  <si>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</si>
  <si>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</si>
  <si>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</si>
  <si>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</si>
  <si>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1⑥</t>
  </si>
  <si>
    <t>現在給水人口(人)</t>
  </si>
  <si>
    <t>小項目</t>
    <rPh sb="0" eb="3">
      <t>ショウコウモク</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</si>
  <si>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</si>
  <si>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</si>
  <si>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</si>
  <si>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</si>
  <si>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</si>
  <si>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</si>
  <si>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</si>
  <si>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</si>
  <si>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</si>
  <si>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</si>
  <si>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</si>
  <si>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</si>
  <si>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</si>
  <si>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</si>
  <si>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</si>
  <si>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</si>
  <si>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</si>
  <si>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</si>
  <si>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</si>
  <si>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</si>
  <si>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</si>
  <si>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</si>
  <si>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</si>
  <si>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</si>
  <si>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</si>
  <si>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</si>
  <si>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</si>
  <si>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</si>
  <si>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</si>
  <si>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</si>
  <si>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</si>
  <si>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</si>
  <si>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</si>
  <si>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</si>
  <si>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</si>
  <si>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</si>
  <si>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</si>
  <si>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</si>
  <si>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</si>
  <si>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</si>
  <si>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</si>
  <si>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</si>
  <si>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</si>
  <si>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</si>
  <si>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</si>
  <si>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</si>
  <si>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</si>
  <si>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</si>
  <si>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</si>
  <si>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</si>
  <si>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</si>
  <si>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</si>
  <si>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</si>
  <si>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</si>
  <si>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</si>
  <si>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</si>
  <si>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</si>
  <si>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</si>
  <si>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</si>
  <si>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岡山県　岡山県広域水道企業団</t>
  </si>
  <si>
    <t>類似団体平均(N-2)</t>
  </si>
  <si>
    <t>類似団体平均(N-1)</t>
  </si>
  <si>
    <t>類似団体平均(N)</t>
  </si>
  <si>
    <t>参照用</t>
    <rPh sb="0" eb="3">
      <t>サンショウヨウ</t>
    </rPh>
    <phoneticPr fontId="1"/>
  </si>
  <si>
    <t>法適用</t>
  </si>
  <si>
    <t>水道事業</t>
  </si>
  <si>
    <t>用水供給事業</t>
  </si>
  <si>
    <t>B</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</si>
  <si>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</si>
  <si>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</si>
  <si>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</si>
  <si>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</si>
  <si>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</si>
  <si>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</si>
  <si>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</si>
  <si>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</si>
  <si>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</si>
  <si>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</si>
  <si>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年々、累積欠損金比率が増加するなど非常に厳しい経営状況が続いている。
　このような状況を踏まえ、令和３年度に今後20年間の事業計画（建設・修繕・更新事業）を策定し、それに基づき事業実施し、毎年度進捗状況等のフォローアップも行っている（計画自体は5年ごとに見直し）。
　今後も、引き続き維持管理費の削減に務めながら、事業の進捗状況等を注視し、適切な資金確保を行っていく。</t>
  </si>
  <si>
    <t>　施設利用率は類似団体平均値を上回るとともに、有収率は前年度と比べて0.09％減少したがほぼ100％に近い値であることから、施設の稼働状況は良好であると言える。
　経常収支比率は、前年度と比べて2.83%減少しているが、5年間の推移をみるとほぼ横ばいの状況である。しかしながら、依然として100%を下回っており、累積欠損金比率が年々増加している。
　また、給水原価も前年度と比べて4.01円増加しており、類似団体と比べて高水準であるとともに、料金回収率は100％を下回っており、事業に必要な経費を料金で賄うことができていない状況である。
　加えて、ダムの建設負担金や浄水場、送水管路等の施設を建設するために多額の企業債の借入をおこなっており、企業債残高対給水収益比率は高い水準にある。
　短期の支払い能力については、流動比率が100％を上回っており、問題ないと言える。</t>
    <rPh sb="102" eb="104">
      <t>ゲンショウ</t>
    </rPh>
    <rPh sb="194" eb="195">
      <t>エン</t>
    </rPh>
    <rPh sb="195" eb="197">
      <t>ゾウカ</t>
    </rPh>
    <rPh sb="270" eb="271">
      <t>クワ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</si>
</sst>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1">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6"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3" borderId="20"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0.32</c:v>
                </c:pt>
                <c:pt idx="1">
                  <c:v>0.28000000000000003</c:v>
                </c:pt>
                <c:pt idx="2">
                  <c:v>0.4</c:v>
                </c:pt>
                <c:pt idx="3">
                  <c:v>0.27</c:v>
                </c:pt>
                <c:pt idx="4">
                  <c:v>0.34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69.040000000000006</c:v>
                </c:pt>
                <c:pt idx="1">
                  <c:v>68.709999999999994</c:v>
                </c:pt>
                <c:pt idx="2">
                  <c:v>69.010000000000005</c:v>
                </c:pt>
                <c:pt idx="3">
                  <c:v>69.62</c:v>
                </c:pt>
                <c:pt idx="4">
                  <c:v>70.599999999999994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62.26</c:v>
                </c:pt>
                <c:pt idx="1">
                  <c:v>62.22</c:v>
                </c:pt>
                <c:pt idx="2">
                  <c:v>61.45</c:v>
                </c:pt>
                <c:pt idx="3">
                  <c:v>61.63</c:v>
                </c:pt>
                <c:pt idx="4">
                  <c:v>61.54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99.57</c:v>
                </c:pt>
                <c:pt idx="1">
                  <c:v>99.84</c:v>
                </c:pt>
                <c:pt idx="2">
                  <c:v>99.7</c:v>
                </c:pt>
                <c:pt idx="3">
                  <c:v>98.91</c:v>
                </c:pt>
                <c:pt idx="4">
                  <c:v>98.82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100.16</c:v>
                </c:pt>
                <c:pt idx="1">
                  <c:v>100.28</c:v>
                </c:pt>
                <c:pt idx="2">
                  <c:v>100.29</c:v>
                </c:pt>
                <c:pt idx="3">
                  <c:v>100.36</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90.53</c:v>
                </c:pt>
                <c:pt idx="1">
                  <c:v>93.45</c:v>
                </c:pt>
                <c:pt idx="2">
                  <c:v>93.97</c:v>
                </c:pt>
                <c:pt idx="3">
                  <c:v>94.66</c:v>
                </c:pt>
                <c:pt idx="4">
                  <c:v>91.83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111.13</c:v>
                </c:pt>
                <c:pt idx="1">
                  <c:v>112.49</c:v>
                </c:pt>
                <c:pt idx="2">
                  <c:v>107.33</c:v>
                </c:pt>
                <c:pt idx="3">
                  <c:v>108.93</c:v>
                </c:pt>
                <c:pt idx="4">
                  <c:v>107.62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53.07</c:v>
                </c:pt>
                <c:pt idx="1">
                  <c:v>55.06</c:v>
                </c:pt>
                <c:pt idx="2">
                  <c:v>56.67</c:v>
                </c:pt>
                <c:pt idx="3">
                  <c:v>58.25</c:v>
                </c:pt>
                <c:pt idx="4">
                  <c:v>58.74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57.5</c:v>
                </c:pt>
                <c:pt idx="1">
                  <c:v>58.52</c:v>
                </c:pt>
                <c:pt idx="2">
                  <c:v>59.51</c:v>
                </c:pt>
                <c:pt idx="3">
                  <c:v>60.24</c:v>
                </c:pt>
                <c:pt idx="4">
                  <c:v>60.8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30.3</c:v>
                </c:pt>
                <c:pt idx="1">
                  <c:v>31.74</c:v>
                </c:pt>
                <c:pt idx="2">
                  <c:v>32.380000000000003</c:v>
                </c:pt>
                <c:pt idx="3">
                  <c:v>34.479999999999997</c:v>
                </c:pt>
                <c:pt idx="4">
                  <c:v>38.24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519.26</c:v>
                </c:pt>
                <c:pt idx="1">
                  <c:v>534.88</c:v>
                </c:pt>
                <c:pt idx="2">
                  <c:v>536.87</c:v>
                </c:pt>
                <c:pt idx="3">
                  <c:v>549.87</c:v>
                </c:pt>
                <c:pt idx="4">
                  <c:v>560.91999999999996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12.29</c:v>
                </c:pt>
                <c:pt idx="1">
                  <c:v>8.77</c:v>
                </c:pt>
                <c:pt idx="2">
                  <c:v>8.81</c:v>
                </c:pt>
                <c:pt idx="3">
                  <c:v>8.48</c:v>
                </c:pt>
                <c:pt idx="4">
                  <c:v>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120.25</c:v>
                </c:pt>
                <c:pt idx="1">
                  <c:v>121.23</c:v>
                </c:pt>
                <c:pt idx="2">
                  <c:v>123.64</c:v>
                </c:pt>
                <c:pt idx="3">
                  <c:v>128.97999999999999</c:v>
                </c:pt>
                <c:pt idx="4">
                  <c:v>131.21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284.45</c:v>
                </c:pt>
                <c:pt idx="1">
                  <c:v>309.23</c:v>
                </c:pt>
                <c:pt idx="2">
                  <c:v>313.43</c:v>
                </c:pt>
                <c:pt idx="3">
                  <c:v>303.10000000000002</c:v>
                </c:pt>
                <c:pt idx="4">
                  <c:v>318.89999999999998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494.29</c:v>
                </c:pt>
                <c:pt idx="1">
                  <c:v>442.88</c:v>
                </c:pt>
                <c:pt idx="2">
                  <c:v>390.68</c:v>
                </c:pt>
                <c:pt idx="3">
                  <c:v>350.81</c:v>
                </c:pt>
                <c:pt idx="4">
                  <c:v>312.44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260.95999999999998</c:v>
                </c:pt>
                <c:pt idx="1">
                  <c:v>240.07</c:v>
                </c:pt>
                <c:pt idx="2">
                  <c:v>224.81</c:v>
                </c:pt>
                <c:pt idx="3">
                  <c:v>210.83</c:v>
                </c:pt>
                <c:pt idx="4">
                  <c:v>204.34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78.819999999999993</c:v>
                </c:pt>
                <c:pt idx="1">
                  <c:v>83.04</c:v>
                </c:pt>
                <c:pt idx="2">
                  <c:v>82.81</c:v>
                </c:pt>
                <c:pt idx="3">
                  <c:v>84.57</c:v>
                </c:pt>
                <c:pt idx="4">
                  <c:v>81.569999999999993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110.77</c:v>
                </c:pt>
                <c:pt idx="1">
                  <c:v>112.35</c:v>
                </c:pt>
                <c:pt idx="2">
                  <c:v>106.47</c:v>
                </c:pt>
                <c:pt idx="3">
                  <c:v>107.7</c:v>
                </c:pt>
                <c:pt idx="4">
                  <c:v>106.29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157</c:v>
                </c:pt>
                <c:pt idx="1">
                  <c:v>149.12</c:v>
                </c:pt>
                <c:pt idx="2">
                  <c:v>149.30000000000001</c:v>
                </c:pt>
                <c:pt idx="3">
                  <c:v>146</c:v>
                </c:pt>
                <c:pt idx="4">
                  <c:v>150.01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73.180000000000007</c:v>
                </c:pt>
                <c:pt idx="1">
                  <c:v>73.05</c:v>
                </c:pt>
                <c:pt idx="2">
                  <c:v>77.53</c:v>
                </c:pt>
                <c:pt idx="3">
                  <c:v>76.25</c:v>
                </c:pt>
                <c:pt idx="4">
                  <c:v>77.75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【11.00】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【318.90】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【204.34】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【100.31】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【61.54】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【77.75】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【106.29】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【60.80】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【38.24】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【0.34】</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H12" sqref="BH1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岡山県　岡山県広域水道企業団</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13"/>
      <c r="D7" s="13"/>
      <c r="E7" s="13"/>
      <c r="F7" s="13"/>
      <c r="G7" s="13"/>
      <c r="H7" s="13"/>
      <c r="I7" s="5" t="s">
        <v>16</v>
      </c>
      <c r="J7" s="13"/>
      <c r="K7" s="13"/>
      <c r="L7" s="13"/>
      <c r="M7" s="13"/>
      <c r="N7" s="13"/>
      <c r="O7" s="22"/>
      <c r="P7" s="25" t="s">
        <v>10</v>
      </c>
      <c r="Q7" s="25"/>
      <c r="R7" s="25"/>
      <c r="S7" s="25"/>
      <c r="T7" s="25"/>
      <c r="U7" s="25"/>
      <c r="V7" s="25"/>
      <c r="W7" s="25" t="s">
        <v>18</v>
      </c>
      <c r="X7" s="25"/>
      <c r="Y7" s="25"/>
      <c r="Z7" s="25"/>
      <c r="AA7" s="25"/>
      <c r="AB7" s="25"/>
      <c r="AC7" s="25"/>
      <c r="AD7" s="25" t="s">
        <v>6</v>
      </c>
      <c r="AE7" s="25"/>
      <c r="AF7" s="25"/>
      <c r="AG7" s="25"/>
      <c r="AH7" s="25"/>
      <c r="AI7" s="25"/>
      <c r="AJ7" s="25"/>
      <c r="AK7" s="2"/>
      <c r="AL7" s="25" t="s">
        <v>5</v>
      </c>
      <c r="AM7" s="25"/>
      <c r="AN7" s="25"/>
      <c r="AO7" s="25"/>
      <c r="AP7" s="25"/>
      <c r="AQ7" s="25"/>
      <c r="AR7" s="25"/>
      <c r="AS7" s="25"/>
      <c r="AT7" s="5" t="s">
        <v>12</v>
      </c>
      <c r="AU7" s="13"/>
      <c r="AV7" s="13"/>
      <c r="AW7" s="13"/>
      <c r="AX7" s="13"/>
      <c r="AY7" s="13"/>
      <c r="AZ7" s="13"/>
      <c r="BA7" s="13"/>
      <c r="BB7" s="25" t="s">
        <v>19</v>
      </c>
      <c r="BC7" s="25"/>
      <c r="BD7" s="25"/>
      <c r="BE7" s="25"/>
      <c r="BF7" s="25"/>
      <c r="BG7" s="25"/>
      <c r="BH7" s="25"/>
      <c r="BI7" s="25"/>
      <c r="BJ7" s="3"/>
      <c r="BK7" s="3"/>
      <c r="BL7" s="35" t="s">
        <v>20</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用水供給事業</v>
      </c>
      <c r="Q8" s="26"/>
      <c r="R8" s="26"/>
      <c r="S8" s="26"/>
      <c r="T8" s="26"/>
      <c r="U8" s="26"/>
      <c r="V8" s="26"/>
      <c r="W8" s="26" t="str">
        <f>データ!$L$6</f>
        <v>B</v>
      </c>
      <c r="X8" s="26"/>
      <c r="Y8" s="26"/>
      <c r="Z8" s="26"/>
      <c r="AA8" s="26"/>
      <c r="AB8" s="26"/>
      <c r="AC8" s="26"/>
      <c r="AD8" s="26" t="str">
        <f>データ!$M$6</f>
        <v>非設置</v>
      </c>
      <c r="AE8" s="26"/>
      <c r="AF8" s="26"/>
      <c r="AG8" s="26"/>
      <c r="AH8" s="26"/>
      <c r="AI8" s="26"/>
      <c r="AJ8" s="26"/>
      <c r="AK8" s="2"/>
      <c r="AL8" s="29" t="str">
        <f>データ!$R$6</f>
        <v>-</v>
      </c>
      <c r="AM8" s="29"/>
      <c r="AN8" s="29"/>
      <c r="AO8" s="29"/>
      <c r="AP8" s="29"/>
      <c r="AQ8" s="29"/>
      <c r="AR8" s="29"/>
      <c r="AS8" s="29"/>
      <c r="AT8" s="7" t="str">
        <f>データ!$S$6</f>
        <v>-</v>
      </c>
      <c r="AU8" s="15"/>
      <c r="AV8" s="15"/>
      <c r="AW8" s="15"/>
      <c r="AX8" s="15"/>
      <c r="AY8" s="15"/>
      <c r="AZ8" s="15"/>
      <c r="BA8" s="15"/>
      <c r="BB8" s="27" t="str">
        <f>データ!$T$6</f>
        <v>-</v>
      </c>
      <c r="BC8" s="27"/>
      <c r="BD8" s="27"/>
      <c r="BE8" s="27"/>
      <c r="BF8" s="27"/>
      <c r="BG8" s="27"/>
      <c r="BH8" s="27"/>
      <c r="BI8" s="27"/>
      <c r="BJ8" s="3"/>
      <c r="BK8" s="3"/>
      <c r="BL8" s="36" t="s">
        <v>17</v>
      </c>
      <c r="BM8" s="46"/>
      <c r="BN8" s="53" t="s">
        <v>22</v>
      </c>
      <c r="BO8" s="53"/>
      <c r="BP8" s="53"/>
      <c r="BQ8" s="53"/>
      <c r="BR8" s="53"/>
      <c r="BS8" s="53"/>
      <c r="BT8" s="53"/>
      <c r="BU8" s="53"/>
      <c r="BV8" s="53"/>
      <c r="BW8" s="53"/>
      <c r="BX8" s="53"/>
      <c r="BY8" s="57"/>
    </row>
    <row r="9" spans="1:78" ht="18.75" customHeight="1">
      <c r="A9" s="2"/>
      <c r="B9" s="5" t="s">
        <v>23</v>
      </c>
      <c r="C9" s="13"/>
      <c r="D9" s="13"/>
      <c r="E9" s="13"/>
      <c r="F9" s="13"/>
      <c r="G9" s="13"/>
      <c r="H9" s="13"/>
      <c r="I9" s="5" t="s">
        <v>25</v>
      </c>
      <c r="J9" s="13"/>
      <c r="K9" s="13"/>
      <c r="L9" s="13"/>
      <c r="M9" s="13"/>
      <c r="N9" s="13"/>
      <c r="O9" s="22"/>
      <c r="P9" s="25" t="s">
        <v>26</v>
      </c>
      <c r="Q9" s="25"/>
      <c r="R9" s="25"/>
      <c r="S9" s="25"/>
      <c r="T9" s="25"/>
      <c r="U9" s="25"/>
      <c r="V9" s="25"/>
      <c r="W9" s="25" t="s">
        <v>24</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3</v>
      </c>
      <c r="BC9" s="25"/>
      <c r="BD9" s="25"/>
      <c r="BE9" s="25"/>
      <c r="BF9" s="25"/>
      <c r="BG9" s="25"/>
      <c r="BH9" s="25"/>
      <c r="BI9" s="25"/>
      <c r="BJ9" s="3"/>
      <c r="BK9" s="3"/>
      <c r="BL9" s="37" t="s">
        <v>33</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78.209999999999994</v>
      </c>
      <c r="J10" s="15"/>
      <c r="K10" s="15"/>
      <c r="L10" s="15"/>
      <c r="M10" s="15"/>
      <c r="N10" s="15"/>
      <c r="O10" s="24"/>
      <c r="P10" s="27">
        <f>データ!$P$6</f>
        <v>99.4</v>
      </c>
      <c r="Q10" s="27"/>
      <c r="R10" s="27"/>
      <c r="S10" s="27"/>
      <c r="T10" s="27"/>
      <c r="U10" s="27"/>
      <c r="V10" s="27"/>
      <c r="W10" s="29">
        <f>データ!$Q$6</f>
        <v>0</v>
      </c>
      <c r="X10" s="29"/>
      <c r="Y10" s="29"/>
      <c r="Z10" s="29"/>
      <c r="AA10" s="29"/>
      <c r="AB10" s="29"/>
      <c r="AC10" s="29"/>
      <c r="AD10" s="2"/>
      <c r="AE10" s="2"/>
      <c r="AF10" s="2"/>
      <c r="AG10" s="2"/>
      <c r="AH10" s="2"/>
      <c r="AI10" s="2"/>
      <c r="AJ10" s="2"/>
      <c r="AK10" s="2"/>
      <c r="AL10" s="29">
        <f>データ!$U$6</f>
        <v>1605421</v>
      </c>
      <c r="AM10" s="29"/>
      <c r="AN10" s="29"/>
      <c r="AO10" s="29"/>
      <c r="AP10" s="29"/>
      <c r="AQ10" s="29"/>
      <c r="AR10" s="29"/>
      <c r="AS10" s="29"/>
      <c r="AT10" s="7">
        <f>データ!$V$6</f>
        <v>5085.1899999999996</v>
      </c>
      <c r="AU10" s="15"/>
      <c r="AV10" s="15"/>
      <c r="AW10" s="15"/>
      <c r="AX10" s="15"/>
      <c r="AY10" s="15"/>
      <c r="AZ10" s="15"/>
      <c r="BA10" s="15"/>
      <c r="BB10" s="27">
        <f>データ!$W$6</f>
        <v>315.70999999999998</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14</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47</v>
      </c>
      <c r="F84" s="12" t="s">
        <v>49</v>
      </c>
      <c r="G84" s="12" t="s">
        <v>51</v>
      </c>
      <c r="H84" s="12" t="s">
        <v>45</v>
      </c>
      <c r="I84" s="12" t="s">
        <v>15</v>
      </c>
      <c r="J84" s="12" t="s">
        <v>28</v>
      </c>
      <c r="K84" s="12" t="s">
        <v>52</v>
      </c>
      <c r="L84" s="12" t="s">
        <v>53</v>
      </c>
      <c r="M84" s="12" t="s">
        <v>35</v>
      </c>
      <c r="N84" s="12" t="s">
        <v>55</v>
      </c>
      <c r="O84" s="12" t="s">
        <v>57</v>
      </c>
    </row>
    <row r="85" spans="1:78" hidden="1">
      <c r="B85" s="12"/>
      <c r="C85" s="12"/>
      <c r="D85" s="12"/>
      <c r="E85" s="12" t="str">
        <f>データ!AH6</f>
        <v>【107.62】</v>
      </c>
      <c r="F85" s="12" t="str">
        <f>データ!AS6</f>
        <v>【11.00】</v>
      </c>
      <c r="G85" s="12" t="str">
        <f>データ!BD6</f>
        <v>【318.90】</v>
      </c>
      <c r="H85" s="12" t="str">
        <f>データ!BO6</f>
        <v>【204.34】</v>
      </c>
      <c r="I85" s="12" t="str">
        <f>データ!BZ6</f>
        <v>【106.29】</v>
      </c>
      <c r="J85" s="12" t="str">
        <f>データ!CK6</f>
        <v>【77.75】</v>
      </c>
      <c r="K85" s="12" t="str">
        <f>データ!CV6</f>
        <v>【61.54】</v>
      </c>
      <c r="L85" s="12" t="str">
        <f>データ!DG6</f>
        <v>【100.31】</v>
      </c>
      <c r="M85" s="12" t="str">
        <f>データ!DR6</f>
        <v>【60.80】</v>
      </c>
      <c r="N85" s="12" t="str">
        <f>データ!EC6</f>
        <v>【38.24】</v>
      </c>
      <c r="O85" s="12" t="str">
        <f>データ!EN6</f>
        <v>【0.34】</v>
      </c>
    </row>
  </sheetData>
  <sheetProtection algorithmName="SHA-512" hashValue="vRUAiZYA1zvcWeMFcq5Bw84tz0XwoQtWbKYDf0MW/QAfyG1lXv6iUnjLJa+usqCzztGaYhYMAaKSu4F0HC/4Yw==" saltValue="kQyLxTlZF3/eEh9KemYZh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21</v>
      </c>
      <c r="B3" s="67" t="s">
        <v>54</v>
      </c>
      <c r="C3" s="67" t="s">
        <v>61</v>
      </c>
      <c r="D3" s="67" t="s">
        <v>39</v>
      </c>
      <c r="E3" s="67" t="s">
        <v>9</v>
      </c>
      <c r="F3" s="67" t="s">
        <v>7</v>
      </c>
      <c r="G3" s="67" t="s">
        <v>27</v>
      </c>
      <c r="H3" s="74" t="s">
        <v>32</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1</v>
      </c>
      <c r="BF4" s="84"/>
      <c r="BG4" s="84"/>
      <c r="BH4" s="84"/>
      <c r="BI4" s="84"/>
      <c r="BJ4" s="84"/>
      <c r="BK4" s="84"/>
      <c r="BL4" s="84"/>
      <c r="BM4" s="84"/>
      <c r="BN4" s="84"/>
      <c r="BO4" s="84"/>
      <c r="BP4" s="84" t="s">
        <v>37</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0</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30</v>
      </c>
      <c r="B5" s="69"/>
      <c r="C5" s="69"/>
      <c r="D5" s="69"/>
      <c r="E5" s="69"/>
      <c r="F5" s="69"/>
      <c r="G5" s="69"/>
      <c r="H5" s="76" t="s">
        <v>60</v>
      </c>
      <c r="I5" s="76" t="s">
        <v>69</v>
      </c>
      <c r="J5" s="76" t="s">
        <v>70</v>
      </c>
      <c r="K5" s="76" t="s">
        <v>71</v>
      </c>
      <c r="L5" s="76" t="s">
        <v>72</v>
      </c>
      <c r="M5" s="76" t="s">
        <v>6</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91</v>
      </c>
      <c r="AF5" s="76" t="s">
        <v>92</v>
      </c>
      <c r="AG5" s="76" t="s">
        <v>93</v>
      </c>
      <c r="AH5" s="76" t="s">
        <v>46</v>
      </c>
      <c r="AI5" s="76" t="s">
        <v>82</v>
      </c>
      <c r="AJ5" s="76" t="s">
        <v>83</v>
      </c>
      <c r="AK5" s="76" t="s">
        <v>84</v>
      </c>
      <c r="AL5" s="76" t="s">
        <v>85</v>
      </c>
      <c r="AM5" s="76" t="s">
        <v>86</v>
      </c>
      <c r="AN5" s="76" t="s">
        <v>87</v>
      </c>
      <c r="AO5" s="76" t="s">
        <v>89</v>
      </c>
      <c r="AP5" s="76" t="s">
        <v>91</v>
      </c>
      <c r="AQ5" s="76" t="s">
        <v>92</v>
      </c>
      <c r="AR5" s="76" t="s">
        <v>93</v>
      </c>
      <c r="AS5" s="76" t="s">
        <v>88</v>
      </c>
      <c r="AT5" s="76" t="s">
        <v>82</v>
      </c>
      <c r="AU5" s="76" t="s">
        <v>83</v>
      </c>
      <c r="AV5" s="76" t="s">
        <v>84</v>
      </c>
      <c r="AW5" s="76" t="s">
        <v>85</v>
      </c>
      <c r="AX5" s="76" t="s">
        <v>86</v>
      </c>
      <c r="AY5" s="76" t="s">
        <v>87</v>
      </c>
      <c r="AZ5" s="76" t="s">
        <v>89</v>
      </c>
      <c r="BA5" s="76" t="s">
        <v>91</v>
      </c>
      <c r="BB5" s="76" t="s">
        <v>92</v>
      </c>
      <c r="BC5" s="76" t="s">
        <v>93</v>
      </c>
      <c r="BD5" s="76" t="s">
        <v>88</v>
      </c>
      <c r="BE5" s="76" t="s">
        <v>82</v>
      </c>
      <c r="BF5" s="76" t="s">
        <v>83</v>
      </c>
      <c r="BG5" s="76" t="s">
        <v>84</v>
      </c>
      <c r="BH5" s="76" t="s">
        <v>85</v>
      </c>
      <c r="BI5" s="76" t="s">
        <v>86</v>
      </c>
      <c r="BJ5" s="76" t="s">
        <v>87</v>
      </c>
      <c r="BK5" s="76" t="s">
        <v>89</v>
      </c>
      <c r="BL5" s="76" t="s">
        <v>91</v>
      </c>
      <c r="BM5" s="76" t="s">
        <v>92</v>
      </c>
      <c r="BN5" s="76" t="s">
        <v>93</v>
      </c>
      <c r="BO5" s="76" t="s">
        <v>88</v>
      </c>
      <c r="BP5" s="76" t="s">
        <v>82</v>
      </c>
      <c r="BQ5" s="76" t="s">
        <v>83</v>
      </c>
      <c r="BR5" s="76" t="s">
        <v>84</v>
      </c>
      <c r="BS5" s="76" t="s">
        <v>85</v>
      </c>
      <c r="BT5" s="76" t="s">
        <v>86</v>
      </c>
      <c r="BU5" s="76" t="s">
        <v>87</v>
      </c>
      <c r="BV5" s="76" t="s">
        <v>89</v>
      </c>
      <c r="BW5" s="76" t="s">
        <v>91</v>
      </c>
      <c r="BX5" s="76" t="s">
        <v>92</v>
      </c>
      <c r="BY5" s="76" t="s">
        <v>93</v>
      </c>
      <c r="BZ5" s="76" t="s">
        <v>88</v>
      </c>
      <c r="CA5" s="76" t="s">
        <v>82</v>
      </c>
      <c r="CB5" s="76" t="s">
        <v>83</v>
      </c>
      <c r="CC5" s="76" t="s">
        <v>84</v>
      </c>
      <c r="CD5" s="76" t="s">
        <v>85</v>
      </c>
      <c r="CE5" s="76" t="s">
        <v>86</v>
      </c>
      <c r="CF5" s="76" t="s">
        <v>87</v>
      </c>
      <c r="CG5" s="76" t="s">
        <v>89</v>
      </c>
      <c r="CH5" s="76" t="s">
        <v>91</v>
      </c>
      <c r="CI5" s="76" t="s">
        <v>92</v>
      </c>
      <c r="CJ5" s="76" t="s">
        <v>93</v>
      </c>
      <c r="CK5" s="76" t="s">
        <v>88</v>
      </c>
      <c r="CL5" s="76" t="s">
        <v>82</v>
      </c>
      <c r="CM5" s="76" t="s">
        <v>83</v>
      </c>
      <c r="CN5" s="76" t="s">
        <v>84</v>
      </c>
      <c r="CO5" s="76" t="s">
        <v>85</v>
      </c>
      <c r="CP5" s="76" t="s">
        <v>86</v>
      </c>
      <c r="CQ5" s="76" t="s">
        <v>87</v>
      </c>
      <c r="CR5" s="76" t="s">
        <v>89</v>
      </c>
      <c r="CS5" s="76" t="s">
        <v>91</v>
      </c>
      <c r="CT5" s="76" t="s">
        <v>92</v>
      </c>
      <c r="CU5" s="76" t="s">
        <v>93</v>
      </c>
      <c r="CV5" s="76" t="s">
        <v>88</v>
      </c>
      <c r="CW5" s="76" t="s">
        <v>82</v>
      </c>
      <c r="CX5" s="76" t="s">
        <v>83</v>
      </c>
      <c r="CY5" s="76" t="s">
        <v>84</v>
      </c>
      <c r="CZ5" s="76" t="s">
        <v>85</v>
      </c>
      <c r="DA5" s="76" t="s">
        <v>86</v>
      </c>
      <c r="DB5" s="76" t="s">
        <v>87</v>
      </c>
      <c r="DC5" s="76" t="s">
        <v>89</v>
      </c>
      <c r="DD5" s="76" t="s">
        <v>91</v>
      </c>
      <c r="DE5" s="76" t="s">
        <v>92</v>
      </c>
      <c r="DF5" s="76" t="s">
        <v>93</v>
      </c>
      <c r="DG5" s="76" t="s">
        <v>88</v>
      </c>
      <c r="DH5" s="76" t="s">
        <v>82</v>
      </c>
      <c r="DI5" s="76" t="s">
        <v>83</v>
      </c>
      <c r="DJ5" s="76" t="s">
        <v>84</v>
      </c>
      <c r="DK5" s="76" t="s">
        <v>85</v>
      </c>
      <c r="DL5" s="76" t="s">
        <v>86</v>
      </c>
      <c r="DM5" s="76" t="s">
        <v>87</v>
      </c>
      <c r="DN5" s="76" t="s">
        <v>89</v>
      </c>
      <c r="DO5" s="76" t="s">
        <v>91</v>
      </c>
      <c r="DP5" s="76" t="s">
        <v>92</v>
      </c>
      <c r="DQ5" s="76" t="s">
        <v>93</v>
      </c>
      <c r="DR5" s="76" t="s">
        <v>88</v>
      </c>
      <c r="DS5" s="76" t="s">
        <v>82</v>
      </c>
      <c r="DT5" s="76" t="s">
        <v>83</v>
      </c>
      <c r="DU5" s="76" t="s">
        <v>84</v>
      </c>
      <c r="DV5" s="76" t="s">
        <v>85</v>
      </c>
      <c r="DW5" s="76" t="s">
        <v>86</v>
      </c>
      <c r="DX5" s="76" t="s">
        <v>87</v>
      </c>
      <c r="DY5" s="76" t="s">
        <v>89</v>
      </c>
      <c r="DZ5" s="76" t="s">
        <v>91</v>
      </c>
      <c r="EA5" s="76" t="s">
        <v>92</v>
      </c>
      <c r="EB5" s="76" t="s">
        <v>93</v>
      </c>
      <c r="EC5" s="76" t="s">
        <v>88</v>
      </c>
      <c r="ED5" s="76" t="s">
        <v>82</v>
      </c>
      <c r="EE5" s="76" t="s">
        <v>83</v>
      </c>
      <c r="EF5" s="76" t="s">
        <v>84</v>
      </c>
      <c r="EG5" s="76" t="s">
        <v>85</v>
      </c>
      <c r="EH5" s="76" t="s">
        <v>86</v>
      </c>
      <c r="EI5" s="76" t="s">
        <v>87</v>
      </c>
      <c r="EJ5" s="76" t="s">
        <v>89</v>
      </c>
      <c r="EK5" s="76" t="s">
        <v>91</v>
      </c>
      <c r="EL5" s="76" t="s">
        <v>92</v>
      </c>
      <c r="EM5" s="76" t="s">
        <v>93</v>
      </c>
      <c r="EN5" s="76" t="s">
        <v>88</v>
      </c>
    </row>
    <row r="6" spans="1:144" s="64" customFormat="1">
      <c r="A6" s="65" t="s">
        <v>94</v>
      </c>
      <c r="B6" s="70">
        <f t="shared" ref="B6:W6" si="1">B7</f>
        <v>2024</v>
      </c>
      <c r="C6" s="70">
        <f t="shared" si="1"/>
        <v>339369</v>
      </c>
      <c r="D6" s="70">
        <f t="shared" si="1"/>
        <v>46</v>
      </c>
      <c r="E6" s="70">
        <f t="shared" si="1"/>
        <v>1</v>
      </c>
      <c r="F6" s="70">
        <f t="shared" si="1"/>
        <v>0</v>
      </c>
      <c r="G6" s="70">
        <f t="shared" si="1"/>
        <v>2</v>
      </c>
      <c r="H6" s="70" t="str">
        <f t="shared" si="1"/>
        <v>岡山県　岡山県広域水道企業団</v>
      </c>
      <c r="I6" s="70" t="str">
        <f t="shared" si="1"/>
        <v>法適用</v>
      </c>
      <c r="J6" s="70" t="str">
        <f t="shared" si="1"/>
        <v>水道事業</v>
      </c>
      <c r="K6" s="70" t="str">
        <f t="shared" si="1"/>
        <v>用水供給事業</v>
      </c>
      <c r="L6" s="70" t="str">
        <f t="shared" si="1"/>
        <v>B</v>
      </c>
      <c r="M6" s="70" t="str">
        <f t="shared" si="1"/>
        <v>非設置</v>
      </c>
      <c r="N6" s="79" t="str">
        <f t="shared" si="1"/>
        <v>-</v>
      </c>
      <c r="O6" s="79">
        <f t="shared" si="1"/>
        <v>78.209999999999994</v>
      </c>
      <c r="P6" s="79">
        <f t="shared" si="1"/>
        <v>99.4</v>
      </c>
      <c r="Q6" s="79">
        <f t="shared" si="1"/>
        <v>0</v>
      </c>
      <c r="R6" s="79" t="str">
        <f t="shared" si="1"/>
        <v>-</v>
      </c>
      <c r="S6" s="79" t="str">
        <f t="shared" si="1"/>
        <v>-</v>
      </c>
      <c r="T6" s="79" t="str">
        <f t="shared" si="1"/>
        <v>-</v>
      </c>
      <c r="U6" s="79">
        <f t="shared" si="1"/>
        <v>1605421</v>
      </c>
      <c r="V6" s="79">
        <f t="shared" si="1"/>
        <v>5085.1899999999996</v>
      </c>
      <c r="W6" s="79">
        <f t="shared" si="1"/>
        <v>315.70999999999998</v>
      </c>
      <c r="X6" s="85">
        <f t="shared" ref="X6:AG6" si="2">IF(X7="",NA(),X7)</f>
        <v>90.53</v>
      </c>
      <c r="Y6" s="85">
        <f t="shared" si="2"/>
        <v>93.45</v>
      </c>
      <c r="Z6" s="85">
        <f t="shared" si="2"/>
        <v>93.97</v>
      </c>
      <c r="AA6" s="85">
        <f t="shared" si="2"/>
        <v>94.66</v>
      </c>
      <c r="AB6" s="85">
        <f t="shared" si="2"/>
        <v>91.83</v>
      </c>
      <c r="AC6" s="85">
        <f t="shared" si="2"/>
        <v>111.13</v>
      </c>
      <c r="AD6" s="85">
        <f t="shared" si="2"/>
        <v>112.49</v>
      </c>
      <c r="AE6" s="85">
        <f t="shared" si="2"/>
        <v>107.33</v>
      </c>
      <c r="AF6" s="85">
        <f t="shared" si="2"/>
        <v>108.93</v>
      </c>
      <c r="AG6" s="85">
        <f t="shared" si="2"/>
        <v>107.62</v>
      </c>
      <c r="AH6" s="79" t="str">
        <f>IF(AH7="","",IF(AH7="-","【-】","【"&amp;SUBSTITUTE(TEXT(AH7,"#,##0.00"),"-","△")&amp;"】"))</f>
        <v>【107.62】</v>
      </c>
      <c r="AI6" s="85">
        <f t="shared" ref="AI6:AR6" si="3">IF(AI7="",NA(),AI7)</f>
        <v>519.26</v>
      </c>
      <c r="AJ6" s="85">
        <f t="shared" si="3"/>
        <v>534.88</v>
      </c>
      <c r="AK6" s="85">
        <f t="shared" si="3"/>
        <v>536.87</v>
      </c>
      <c r="AL6" s="85">
        <f t="shared" si="3"/>
        <v>549.87</v>
      </c>
      <c r="AM6" s="85">
        <f t="shared" si="3"/>
        <v>560.91999999999996</v>
      </c>
      <c r="AN6" s="85">
        <f t="shared" si="3"/>
        <v>12.29</v>
      </c>
      <c r="AO6" s="85">
        <f t="shared" si="3"/>
        <v>8.77</v>
      </c>
      <c r="AP6" s="85">
        <f t="shared" si="3"/>
        <v>8.81</v>
      </c>
      <c r="AQ6" s="85">
        <f t="shared" si="3"/>
        <v>8.48</v>
      </c>
      <c r="AR6" s="85">
        <f t="shared" si="3"/>
        <v>11</v>
      </c>
      <c r="AS6" s="79" t="str">
        <f>IF(AS7="","",IF(AS7="-","【-】","【"&amp;SUBSTITUTE(TEXT(AS7,"#,##0.00"),"-","△")&amp;"】"))</f>
        <v>【11.00】</v>
      </c>
      <c r="AT6" s="85">
        <f t="shared" ref="AT6:BC6" si="4">IF(AT7="",NA(),AT7)</f>
        <v>120.25</v>
      </c>
      <c r="AU6" s="85">
        <f t="shared" si="4"/>
        <v>121.23</v>
      </c>
      <c r="AV6" s="85">
        <f t="shared" si="4"/>
        <v>123.64</v>
      </c>
      <c r="AW6" s="85">
        <f t="shared" si="4"/>
        <v>128.97999999999999</v>
      </c>
      <c r="AX6" s="85">
        <f t="shared" si="4"/>
        <v>131.21</v>
      </c>
      <c r="AY6" s="85">
        <f t="shared" si="4"/>
        <v>284.45</v>
      </c>
      <c r="AZ6" s="85">
        <f t="shared" si="4"/>
        <v>309.23</v>
      </c>
      <c r="BA6" s="85">
        <f t="shared" si="4"/>
        <v>313.43</v>
      </c>
      <c r="BB6" s="85">
        <f t="shared" si="4"/>
        <v>303.10000000000002</v>
      </c>
      <c r="BC6" s="85">
        <f t="shared" si="4"/>
        <v>318.89999999999998</v>
      </c>
      <c r="BD6" s="79" t="str">
        <f>IF(BD7="","",IF(BD7="-","【-】","【"&amp;SUBSTITUTE(TEXT(BD7,"#,##0.00"),"-","△")&amp;"】"))</f>
        <v>【318.90】</v>
      </c>
      <c r="BE6" s="85">
        <f t="shared" ref="BE6:BN6" si="5">IF(BE7="",NA(),BE7)</f>
        <v>494.29</v>
      </c>
      <c r="BF6" s="85">
        <f t="shared" si="5"/>
        <v>442.88</v>
      </c>
      <c r="BG6" s="85">
        <f t="shared" si="5"/>
        <v>390.68</v>
      </c>
      <c r="BH6" s="85">
        <f t="shared" si="5"/>
        <v>350.81</v>
      </c>
      <c r="BI6" s="85">
        <f t="shared" si="5"/>
        <v>312.44</v>
      </c>
      <c r="BJ6" s="85">
        <f t="shared" si="5"/>
        <v>260.95999999999998</v>
      </c>
      <c r="BK6" s="85">
        <f t="shared" si="5"/>
        <v>240.07</v>
      </c>
      <c r="BL6" s="85">
        <f t="shared" si="5"/>
        <v>224.81</v>
      </c>
      <c r="BM6" s="85">
        <f t="shared" si="5"/>
        <v>210.83</v>
      </c>
      <c r="BN6" s="85">
        <f t="shared" si="5"/>
        <v>204.34</v>
      </c>
      <c r="BO6" s="79" t="str">
        <f>IF(BO7="","",IF(BO7="-","【-】","【"&amp;SUBSTITUTE(TEXT(BO7,"#,##0.00"),"-","△")&amp;"】"))</f>
        <v>【204.34】</v>
      </c>
      <c r="BP6" s="85">
        <f t="shared" ref="BP6:BY6" si="6">IF(BP7="",NA(),BP7)</f>
        <v>78.819999999999993</v>
      </c>
      <c r="BQ6" s="85">
        <f t="shared" si="6"/>
        <v>83.04</v>
      </c>
      <c r="BR6" s="85">
        <f t="shared" si="6"/>
        <v>82.81</v>
      </c>
      <c r="BS6" s="85">
        <f t="shared" si="6"/>
        <v>84.57</v>
      </c>
      <c r="BT6" s="85">
        <f t="shared" si="6"/>
        <v>81.569999999999993</v>
      </c>
      <c r="BU6" s="85">
        <f t="shared" si="6"/>
        <v>110.77</v>
      </c>
      <c r="BV6" s="85">
        <f t="shared" si="6"/>
        <v>112.35</v>
      </c>
      <c r="BW6" s="85">
        <f t="shared" si="6"/>
        <v>106.47</v>
      </c>
      <c r="BX6" s="85">
        <f t="shared" si="6"/>
        <v>107.7</v>
      </c>
      <c r="BY6" s="85">
        <f t="shared" si="6"/>
        <v>106.29</v>
      </c>
      <c r="BZ6" s="79" t="str">
        <f>IF(BZ7="","",IF(BZ7="-","【-】","【"&amp;SUBSTITUTE(TEXT(BZ7,"#,##0.00"),"-","△")&amp;"】"))</f>
        <v>【106.29】</v>
      </c>
      <c r="CA6" s="85">
        <f t="shared" ref="CA6:CJ6" si="7">IF(CA7="",NA(),CA7)</f>
        <v>157</v>
      </c>
      <c r="CB6" s="85">
        <f t="shared" si="7"/>
        <v>149.12</v>
      </c>
      <c r="CC6" s="85">
        <f t="shared" si="7"/>
        <v>149.30000000000001</v>
      </c>
      <c r="CD6" s="85">
        <f t="shared" si="7"/>
        <v>146</v>
      </c>
      <c r="CE6" s="85">
        <f t="shared" si="7"/>
        <v>150.01</v>
      </c>
      <c r="CF6" s="85">
        <f t="shared" si="7"/>
        <v>73.180000000000007</v>
      </c>
      <c r="CG6" s="85">
        <f t="shared" si="7"/>
        <v>73.05</v>
      </c>
      <c r="CH6" s="85">
        <f t="shared" si="7"/>
        <v>77.53</v>
      </c>
      <c r="CI6" s="85">
        <f t="shared" si="7"/>
        <v>76.25</v>
      </c>
      <c r="CJ6" s="85">
        <f t="shared" si="7"/>
        <v>77.75</v>
      </c>
      <c r="CK6" s="79" t="str">
        <f>IF(CK7="","",IF(CK7="-","【-】","【"&amp;SUBSTITUTE(TEXT(CK7,"#,##0.00"),"-","△")&amp;"】"))</f>
        <v>【77.75】</v>
      </c>
      <c r="CL6" s="85">
        <f t="shared" ref="CL6:CU6" si="8">IF(CL7="",NA(),CL7)</f>
        <v>69.040000000000006</v>
      </c>
      <c r="CM6" s="85">
        <f t="shared" si="8"/>
        <v>68.709999999999994</v>
      </c>
      <c r="CN6" s="85">
        <f t="shared" si="8"/>
        <v>69.010000000000005</v>
      </c>
      <c r="CO6" s="85">
        <f t="shared" si="8"/>
        <v>69.62</v>
      </c>
      <c r="CP6" s="85">
        <f t="shared" si="8"/>
        <v>70.599999999999994</v>
      </c>
      <c r="CQ6" s="85">
        <f t="shared" si="8"/>
        <v>62.26</v>
      </c>
      <c r="CR6" s="85">
        <f t="shared" si="8"/>
        <v>62.22</v>
      </c>
      <c r="CS6" s="85">
        <f t="shared" si="8"/>
        <v>61.45</v>
      </c>
      <c r="CT6" s="85">
        <f t="shared" si="8"/>
        <v>61.63</v>
      </c>
      <c r="CU6" s="85">
        <f t="shared" si="8"/>
        <v>61.54</v>
      </c>
      <c r="CV6" s="79" t="str">
        <f>IF(CV7="","",IF(CV7="-","【-】","【"&amp;SUBSTITUTE(TEXT(CV7,"#,##0.00"),"-","△")&amp;"】"))</f>
        <v>【61.54】</v>
      </c>
      <c r="CW6" s="85">
        <f t="shared" ref="CW6:DF6" si="9">IF(CW7="",NA(),CW7)</f>
        <v>99.57</v>
      </c>
      <c r="CX6" s="85">
        <f t="shared" si="9"/>
        <v>99.84</v>
      </c>
      <c r="CY6" s="85">
        <f t="shared" si="9"/>
        <v>99.7</v>
      </c>
      <c r="CZ6" s="85">
        <f t="shared" si="9"/>
        <v>98.91</v>
      </c>
      <c r="DA6" s="85">
        <f t="shared" si="9"/>
        <v>98.82</v>
      </c>
      <c r="DB6" s="85">
        <f t="shared" si="9"/>
        <v>100.16</v>
      </c>
      <c r="DC6" s="85">
        <f t="shared" si="9"/>
        <v>100.28</v>
      </c>
      <c r="DD6" s="85">
        <f t="shared" si="9"/>
        <v>100.29</v>
      </c>
      <c r="DE6" s="85">
        <f t="shared" si="9"/>
        <v>100.36</v>
      </c>
      <c r="DF6" s="85">
        <f t="shared" si="9"/>
        <v>100.31</v>
      </c>
      <c r="DG6" s="79" t="str">
        <f>IF(DG7="","",IF(DG7="-","【-】","【"&amp;SUBSTITUTE(TEXT(DG7,"#,##0.00"),"-","△")&amp;"】"))</f>
        <v>【100.31】</v>
      </c>
      <c r="DH6" s="85">
        <f t="shared" ref="DH6:DQ6" si="10">IF(DH7="",NA(),DH7)</f>
        <v>53.07</v>
      </c>
      <c r="DI6" s="85">
        <f t="shared" si="10"/>
        <v>55.06</v>
      </c>
      <c r="DJ6" s="85">
        <f t="shared" si="10"/>
        <v>56.67</v>
      </c>
      <c r="DK6" s="85">
        <f t="shared" si="10"/>
        <v>58.25</v>
      </c>
      <c r="DL6" s="85">
        <f t="shared" si="10"/>
        <v>58.74</v>
      </c>
      <c r="DM6" s="85">
        <f t="shared" si="10"/>
        <v>57.5</v>
      </c>
      <c r="DN6" s="85">
        <f t="shared" si="10"/>
        <v>58.52</v>
      </c>
      <c r="DO6" s="85">
        <f t="shared" si="10"/>
        <v>59.51</v>
      </c>
      <c r="DP6" s="85">
        <f t="shared" si="10"/>
        <v>60.24</v>
      </c>
      <c r="DQ6" s="85">
        <f t="shared" si="10"/>
        <v>60.8</v>
      </c>
      <c r="DR6" s="79" t="str">
        <f>IF(DR7="","",IF(DR7="-","【-】","【"&amp;SUBSTITUTE(TEXT(DR7,"#,##0.00"),"-","△")&amp;"】"))</f>
        <v>【60.80】</v>
      </c>
      <c r="DS6" s="79">
        <f t="shared" ref="DS6:EB6" si="11">IF(DS7="",NA(),DS7)</f>
        <v>0</v>
      </c>
      <c r="DT6" s="79">
        <f t="shared" si="11"/>
        <v>0</v>
      </c>
      <c r="DU6" s="79">
        <f t="shared" si="11"/>
        <v>0</v>
      </c>
      <c r="DV6" s="79">
        <f t="shared" si="11"/>
        <v>0</v>
      </c>
      <c r="DW6" s="79">
        <f t="shared" si="11"/>
        <v>0</v>
      </c>
      <c r="DX6" s="85">
        <f t="shared" si="11"/>
        <v>30.3</v>
      </c>
      <c r="DY6" s="85">
        <f t="shared" si="11"/>
        <v>31.74</v>
      </c>
      <c r="DZ6" s="85">
        <f t="shared" si="11"/>
        <v>32.380000000000003</v>
      </c>
      <c r="EA6" s="85">
        <f t="shared" si="11"/>
        <v>34.479999999999997</v>
      </c>
      <c r="EB6" s="85">
        <f t="shared" si="11"/>
        <v>38.24</v>
      </c>
      <c r="EC6" s="79" t="str">
        <f>IF(EC7="","",IF(EC7="-","【-】","【"&amp;SUBSTITUTE(TEXT(EC7,"#,##0.00"),"-","△")&amp;"】"))</f>
        <v>【38.24】</v>
      </c>
      <c r="ED6" s="79">
        <f t="shared" ref="ED6:EM6" si="12">IF(ED7="",NA(),ED7)</f>
        <v>0</v>
      </c>
      <c r="EE6" s="79">
        <f t="shared" si="12"/>
        <v>0</v>
      </c>
      <c r="EF6" s="79">
        <f t="shared" si="12"/>
        <v>0</v>
      </c>
      <c r="EG6" s="79">
        <f t="shared" si="12"/>
        <v>0</v>
      </c>
      <c r="EH6" s="79">
        <f t="shared" si="12"/>
        <v>0</v>
      </c>
      <c r="EI6" s="85">
        <f t="shared" si="12"/>
        <v>0.32</v>
      </c>
      <c r="EJ6" s="85">
        <f t="shared" si="12"/>
        <v>0.28000000000000003</v>
      </c>
      <c r="EK6" s="85">
        <f t="shared" si="12"/>
        <v>0.4</v>
      </c>
      <c r="EL6" s="85">
        <f t="shared" si="12"/>
        <v>0.27</v>
      </c>
      <c r="EM6" s="85">
        <f t="shared" si="12"/>
        <v>0.34</v>
      </c>
      <c r="EN6" s="79" t="str">
        <f>IF(EN7="","",IF(EN7="-","【-】","【"&amp;SUBSTITUTE(TEXT(EN7,"#,##0.00"),"-","△")&amp;"】"))</f>
        <v>【0.34】</v>
      </c>
    </row>
    <row r="7" spans="1:144" s="64" customFormat="1">
      <c r="A7" s="65"/>
      <c r="B7" s="71">
        <v>2024</v>
      </c>
      <c r="C7" s="71">
        <v>339369</v>
      </c>
      <c r="D7" s="71">
        <v>46</v>
      </c>
      <c r="E7" s="71">
        <v>1</v>
      </c>
      <c r="F7" s="71">
        <v>0</v>
      </c>
      <c r="G7" s="71">
        <v>2</v>
      </c>
      <c r="H7" s="71" t="s">
        <v>90</v>
      </c>
      <c r="I7" s="71" t="s">
        <v>95</v>
      </c>
      <c r="J7" s="71" t="s">
        <v>96</v>
      </c>
      <c r="K7" s="71" t="s">
        <v>97</v>
      </c>
      <c r="L7" s="71" t="s">
        <v>98</v>
      </c>
      <c r="M7" s="71" t="s">
        <v>4</v>
      </c>
      <c r="N7" s="80" t="s">
        <v>99</v>
      </c>
      <c r="O7" s="80">
        <v>78.209999999999994</v>
      </c>
      <c r="P7" s="80">
        <v>99.4</v>
      </c>
      <c r="Q7" s="80">
        <v>0</v>
      </c>
      <c r="R7" s="80" t="s">
        <v>99</v>
      </c>
      <c r="S7" s="80" t="s">
        <v>99</v>
      </c>
      <c r="T7" s="80" t="s">
        <v>99</v>
      </c>
      <c r="U7" s="80">
        <v>1605421</v>
      </c>
      <c r="V7" s="80">
        <v>5085.1899999999996</v>
      </c>
      <c r="W7" s="80">
        <v>315.70999999999998</v>
      </c>
      <c r="X7" s="80">
        <v>90.53</v>
      </c>
      <c r="Y7" s="80">
        <v>93.45</v>
      </c>
      <c r="Z7" s="80">
        <v>93.97</v>
      </c>
      <c r="AA7" s="80">
        <v>94.66</v>
      </c>
      <c r="AB7" s="80">
        <v>91.83</v>
      </c>
      <c r="AC7" s="80">
        <v>111.13</v>
      </c>
      <c r="AD7" s="80">
        <v>112.49</v>
      </c>
      <c r="AE7" s="80">
        <v>107.33</v>
      </c>
      <c r="AF7" s="80">
        <v>108.93</v>
      </c>
      <c r="AG7" s="80">
        <v>107.62</v>
      </c>
      <c r="AH7" s="80">
        <v>107.62</v>
      </c>
      <c r="AI7" s="80">
        <v>519.26</v>
      </c>
      <c r="AJ7" s="80">
        <v>534.88</v>
      </c>
      <c r="AK7" s="80">
        <v>536.87</v>
      </c>
      <c r="AL7" s="80">
        <v>549.87</v>
      </c>
      <c r="AM7" s="80">
        <v>560.91999999999996</v>
      </c>
      <c r="AN7" s="80">
        <v>12.29</v>
      </c>
      <c r="AO7" s="80">
        <v>8.77</v>
      </c>
      <c r="AP7" s="80">
        <v>8.81</v>
      </c>
      <c r="AQ7" s="80">
        <v>8.48</v>
      </c>
      <c r="AR7" s="80">
        <v>11</v>
      </c>
      <c r="AS7" s="80">
        <v>11</v>
      </c>
      <c r="AT7" s="80">
        <v>120.25</v>
      </c>
      <c r="AU7" s="80">
        <v>121.23</v>
      </c>
      <c r="AV7" s="80">
        <v>123.64</v>
      </c>
      <c r="AW7" s="80">
        <v>128.97999999999999</v>
      </c>
      <c r="AX7" s="80">
        <v>131.21</v>
      </c>
      <c r="AY7" s="80">
        <v>284.45</v>
      </c>
      <c r="AZ7" s="80">
        <v>309.23</v>
      </c>
      <c r="BA7" s="80">
        <v>313.43</v>
      </c>
      <c r="BB7" s="80">
        <v>303.10000000000002</v>
      </c>
      <c r="BC7" s="80">
        <v>318.89999999999998</v>
      </c>
      <c r="BD7" s="80">
        <v>318.89999999999998</v>
      </c>
      <c r="BE7" s="80">
        <v>494.29</v>
      </c>
      <c r="BF7" s="80">
        <v>442.88</v>
      </c>
      <c r="BG7" s="80">
        <v>390.68</v>
      </c>
      <c r="BH7" s="80">
        <v>350.81</v>
      </c>
      <c r="BI7" s="80">
        <v>312.44</v>
      </c>
      <c r="BJ7" s="80">
        <v>260.95999999999998</v>
      </c>
      <c r="BK7" s="80">
        <v>240.07</v>
      </c>
      <c r="BL7" s="80">
        <v>224.81</v>
      </c>
      <c r="BM7" s="80">
        <v>210.83</v>
      </c>
      <c r="BN7" s="80">
        <v>204.34</v>
      </c>
      <c r="BO7" s="80">
        <v>204.34</v>
      </c>
      <c r="BP7" s="80">
        <v>78.819999999999993</v>
      </c>
      <c r="BQ7" s="80">
        <v>83.04</v>
      </c>
      <c r="BR7" s="80">
        <v>82.81</v>
      </c>
      <c r="BS7" s="80">
        <v>84.57</v>
      </c>
      <c r="BT7" s="80">
        <v>81.569999999999993</v>
      </c>
      <c r="BU7" s="80">
        <v>110.77</v>
      </c>
      <c r="BV7" s="80">
        <v>112.35</v>
      </c>
      <c r="BW7" s="80">
        <v>106.47</v>
      </c>
      <c r="BX7" s="80">
        <v>107.7</v>
      </c>
      <c r="BY7" s="80">
        <v>106.29</v>
      </c>
      <c r="BZ7" s="80">
        <v>106.29</v>
      </c>
      <c r="CA7" s="80">
        <v>157</v>
      </c>
      <c r="CB7" s="80">
        <v>149.12</v>
      </c>
      <c r="CC7" s="80">
        <v>149.30000000000001</v>
      </c>
      <c r="CD7" s="80">
        <v>146</v>
      </c>
      <c r="CE7" s="80">
        <v>150.01</v>
      </c>
      <c r="CF7" s="80">
        <v>73.180000000000007</v>
      </c>
      <c r="CG7" s="80">
        <v>73.05</v>
      </c>
      <c r="CH7" s="80">
        <v>77.53</v>
      </c>
      <c r="CI7" s="80">
        <v>76.25</v>
      </c>
      <c r="CJ7" s="80">
        <v>77.75</v>
      </c>
      <c r="CK7" s="80">
        <v>77.75</v>
      </c>
      <c r="CL7" s="80">
        <v>69.040000000000006</v>
      </c>
      <c r="CM7" s="80">
        <v>68.709999999999994</v>
      </c>
      <c r="CN7" s="80">
        <v>69.010000000000005</v>
      </c>
      <c r="CO7" s="80">
        <v>69.62</v>
      </c>
      <c r="CP7" s="80">
        <v>70.599999999999994</v>
      </c>
      <c r="CQ7" s="80">
        <v>62.26</v>
      </c>
      <c r="CR7" s="80">
        <v>62.22</v>
      </c>
      <c r="CS7" s="80">
        <v>61.45</v>
      </c>
      <c r="CT7" s="80">
        <v>61.63</v>
      </c>
      <c r="CU7" s="80">
        <v>61.54</v>
      </c>
      <c r="CV7" s="80">
        <v>61.54</v>
      </c>
      <c r="CW7" s="80">
        <v>99.57</v>
      </c>
      <c r="CX7" s="80">
        <v>99.84</v>
      </c>
      <c r="CY7" s="80">
        <v>99.7</v>
      </c>
      <c r="CZ7" s="80">
        <v>98.91</v>
      </c>
      <c r="DA7" s="80">
        <v>98.82</v>
      </c>
      <c r="DB7" s="80">
        <v>100.16</v>
      </c>
      <c r="DC7" s="80">
        <v>100.28</v>
      </c>
      <c r="DD7" s="80">
        <v>100.29</v>
      </c>
      <c r="DE7" s="80">
        <v>100.36</v>
      </c>
      <c r="DF7" s="80">
        <v>100.31</v>
      </c>
      <c r="DG7" s="80">
        <v>100.31</v>
      </c>
      <c r="DH7" s="80">
        <v>53.07</v>
      </c>
      <c r="DI7" s="80">
        <v>55.06</v>
      </c>
      <c r="DJ7" s="80">
        <v>56.67</v>
      </c>
      <c r="DK7" s="80">
        <v>58.25</v>
      </c>
      <c r="DL7" s="80">
        <v>58.74</v>
      </c>
      <c r="DM7" s="80">
        <v>57.5</v>
      </c>
      <c r="DN7" s="80">
        <v>58.52</v>
      </c>
      <c r="DO7" s="80">
        <v>59.51</v>
      </c>
      <c r="DP7" s="80">
        <v>60.24</v>
      </c>
      <c r="DQ7" s="80">
        <v>60.8</v>
      </c>
      <c r="DR7" s="80">
        <v>60.8</v>
      </c>
      <c r="DS7" s="80">
        <v>0</v>
      </c>
      <c r="DT7" s="80">
        <v>0</v>
      </c>
      <c r="DU7" s="80">
        <v>0</v>
      </c>
      <c r="DV7" s="80">
        <v>0</v>
      </c>
      <c r="DW7" s="80">
        <v>0</v>
      </c>
      <c r="DX7" s="80">
        <v>30.3</v>
      </c>
      <c r="DY7" s="80">
        <v>31.74</v>
      </c>
      <c r="DZ7" s="80">
        <v>32.380000000000003</v>
      </c>
      <c r="EA7" s="80">
        <v>34.479999999999997</v>
      </c>
      <c r="EB7" s="80">
        <v>38.24</v>
      </c>
      <c r="EC7" s="80">
        <v>38.24</v>
      </c>
      <c r="ED7" s="80">
        <v>0</v>
      </c>
      <c r="EE7" s="80">
        <v>0</v>
      </c>
      <c r="EF7" s="80">
        <v>0</v>
      </c>
      <c r="EG7" s="80">
        <v>0</v>
      </c>
      <c r="EH7" s="80">
        <v>0</v>
      </c>
      <c r="EI7" s="80">
        <v>0.32</v>
      </c>
      <c r="EJ7" s="80">
        <v>0.28000000000000003</v>
      </c>
      <c r="EK7" s="80">
        <v>0.4</v>
      </c>
      <c r="EL7" s="80">
        <v>0.27</v>
      </c>
      <c r="EM7" s="80">
        <v>0.34</v>
      </c>
      <c r="EN7" s="80">
        <v>0.34</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100</v>
      </c>
      <c r="C9" s="66" t="s">
        <v>101</v>
      </c>
      <c r="D9" s="66" t="s">
        <v>102</v>
      </c>
      <c r="E9" s="66" t="s">
        <v>103</v>
      </c>
      <c r="F9" s="66" t="s">
        <v>104</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105</v>
      </c>
    </row>
    <row r="12" spans="1:144">
      <c r="B12">
        <v>1</v>
      </c>
      <c r="C12">
        <v>1</v>
      </c>
      <c r="D12">
        <v>1</v>
      </c>
      <c r="E12">
        <v>1</v>
      </c>
      <c r="F12">
        <v>1</v>
      </c>
      <c r="G12" t="s">
        <v>106</v>
      </c>
    </row>
    <row r="13" spans="1:144">
      <c r="B13" t="s">
        <v>107</v>
      </c>
      <c r="C13" t="s">
        <v>107</v>
      </c>
      <c r="D13" t="s">
        <v>107</v>
      </c>
      <c r="E13" t="s">
        <v>107</v>
      </c>
      <c r="F13" t="s">
        <v>107</v>
      </c>
      <c r="G13" t="s">
        <v>108</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yoshihiko_nakamura</cp:lastModifiedBy>
  <dcterms:created xsi:type="dcterms:W3CDTF">2025-12-12T09:21:45Z</dcterms:created>
  <dcterms:modified xsi:type="dcterms:W3CDTF">2026-01-28T04:07:25Z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2026-01-28T04:07:25Z</vt:filetime>
  </property>
</Properties>
</file>