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H31年度\照会･回答\岡山県総務部財政課\20200114_公営企業に係る経営分析表（平成30年度決算）の分析等について\HP掲載用\"/>
    </mc:Choice>
  </mc:AlternateContent>
  <workbookProtection workbookAlgorithmName="SHA-512" workbookHashValue="x4uXuGo5LyRi8osU9RzryNRvhg6EYpeK/oK/sZdBOG1b/6JfePBTc83yjYhH88jwFtGrWa/p9fcbdeieeTqb4g==" workbookSaltValue="ADrQlPD3sj+9lkzS/VKdVA==" workbookSpinCount="100000" lockStructure="1"/>
  <bookViews>
    <workbookView xWindow="0" yWindow="0" windowWidth="28770" windowHeight="1237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<sst xmlns="http://schemas.openxmlformats.org/spreadsheetml/2006/main" count="223" uniqueCount="107">
  <si>
    <t>人口密度</t>
    <rPh sb="0" eb="2">
      <t>ジンコウ</t>
    </rPh>
    <rPh sb="2" eb="4">
      <t>ミツド</t>
    </rPh>
    <phoneticPr fontId="1"/>
  </si>
  <si>
    <t>⑦施設利用率(％)</t>
    <rPh sb="1" eb="3">
      <t>シセツ</t>
    </rPh>
    <rPh sb="3" eb="6">
      <t>リヨウリツ</t>
    </rPh>
    <phoneticPr fontId="1"/>
  </si>
  <si>
    <t>経営比較分析表（平成30年度決算）</t>
  </si>
  <si>
    <t>　有形固定資産減価償却率は、類似団体と比較して低いが、これは類似団体と比較して供給開始から日が浅い（平成５年度一部供給開始）ためと考えられる。
　同様の理由により、法定耐用年数を経過した管路はない。</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</si>
  <si>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</si>
  <si>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</si>
  <si>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</si>
  <si>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</si>
  <si>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</si>
  <si>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</si>
  <si>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</si>
  <si>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</si>
  <si>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</si>
  <si>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</si>
  <si>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</si>
  <si>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</si>
  <si>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</si>
  <si>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</si>
  <si>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</si>
  <si>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</si>
  <si>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</si>
  <si>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</si>
  <si>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</si>
  <si>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</si>
  <si>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</si>
  <si>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</si>
  <si>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</si>
  <si>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</si>
  <si>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</si>
  <si>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</si>
  <si>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</si>
  <si>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</si>
  <si>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</si>
  <si>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</si>
  <si>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</si>
  <si>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</si>
  <si>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</si>
  <si>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</si>
  <si>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</si>
  <si>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</si>
  <si>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</si>
  <si>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</si>
  <si>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</si>
  <si>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</si>
  <si>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</si>
  <si>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</si>
  <si>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</si>
  <si>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</si>
  <si>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</si>
  <si>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</si>
  <si>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</si>
  <si>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</si>
  <si>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</si>
  <si>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</si>
  <si>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</si>
  <si>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</si>
  <si>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</si>
  <si>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</si>
  <si>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</si>
  <si>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</si>
  <si>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</si>
  <si>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</si>
  <si>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</si>
  <si>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</si>
  <si>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</si>
  <si>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</si>
  <si>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</si>
  <si>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</si>
  <si>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</si>
  <si>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</si>
  <si>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</si>
  <si>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</si>
  <si>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</si>
  <si>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</si>
  <si>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</si>
  <si>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</si>
  <si>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</si>
  <si>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</si>
  <si>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</si>
  <si>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</si>
  <si>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</si>
  <si>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</si>
  <si>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</si>
  <si>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</si>
  <si>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</si>
  <si>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</si>
  <si>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</si>
  <si>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</si>
  <si>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</si>
  <si>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岡山県　岡山県広域水道企業団</t>
  </si>
  <si>
    <t>類似団体平均(N-3)</t>
  </si>
  <si>
    <t>類似団体平均(N-2)</t>
  </si>
  <si>
    <t>類似団体平均(N-1)</t>
  </si>
  <si>
    <t>類似団体平均(N)</t>
  </si>
  <si>
    <t>参照用</t>
    <rPh sb="0" eb="3">
      <t>サンショウヨウ</t>
    </rPh>
    <phoneticPr fontId="1"/>
  </si>
  <si>
    <t>法適用</t>
  </si>
  <si>
    <t>水道事業</t>
  </si>
  <si>
    <t>用水供給事業</t>
  </si>
  <si>
    <t>B</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</si>
  <si>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</si>
  <si>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</si>
  <si>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</si>
  <si>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</si>
  <si>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</si>
  <si>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</si>
  <si>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施設利用率は類似団体平均値を上回るとともに、有収率はほぼ100％に近い値であることから、施設の稼働状況は良好であると言える。
　経常収支比率は、前年度と比べて2.77%減少しているが、5年間の推移をみると若干の改善傾向と考えている。しかしながら、依然として100%を下回っており、累積欠損金比率が年々増加している。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rPh sb="105" eb="107">
      <t>ジャッカン</t>
    </rPh>
    <rPh sb="110" eb="112">
      <t>ケイコウ</t>
    </rPh>
    <rPh sb="113" eb="114">
      <t>カンガ</t>
    </rPh>
    <phoneticPr fontId="1"/>
  </si>
  <si>
    <t>　年々、累積欠損金比率が増加するなど非常に厳しい経営状況が続いている。
　また、管路の更新時期は当分先となるものの、電気・計装設備等については、すでに更新時期に入っていることから、平成28年度に今後20年間の事業計画（建設・修繕・更新事業）を策定し、それに基づき事業実施し、毎年度進捗状況等のフォローアップも行っている（計画自体は5年ごとに見直し）。
　今後も、引き続き維持管理費の削減に務めながら、事業の進捗状況等を注視し、適切な資金確保を行っていく。</t>
    <rPh sb="91" eb="93">
      <t>ヘイセイ</t>
    </rPh>
    <rPh sb="95" eb="97">
      <t>ネンド</t>
    </rPh>
    <rPh sb="98" eb="100">
      <t>コンゴ</t>
    </rPh>
    <rPh sb="102" eb="104">
      <t>ネンカン</t>
    </rPh>
    <rPh sb="105" eb="107">
      <t>ジギョウ</t>
    </rPh>
    <rPh sb="107" eb="109">
      <t>ケイカク</t>
    </rPh>
    <rPh sb="110" eb="112">
      <t>ケンセツ</t>
    </rPh>
    <rPh sb="113" eb="115">
      <t>シュウゼン</t>
    </rPh>
    <rPh sb="116" eb="118">
      <t>コウシン</t>
    </rPh>
    <rPh sb="118" eb="120">
      <t>ジギョウ</t>
    </rPh>
    <rPh sb="122" eb="124">
      <t>サクテイ</t>
    </rPh>
    <rPh sb="129" eb="130">
      <t>モト</t>
    </rPh>
    <rPh sb="132" eb="134">
      <t>ジギョウ</t>
    </rPh>
    <rPh sb="134" eb="136">
      <t>ジッシ</t>
    </rPh>
    <rPh sb="138" eb="141">
      <t>マイネンド</t>
    </rPh>
    <rPh sb="141" eb="143">
      <t>シンチョク</t>
    </rPh>
    <rPh sb="143" eb="145">
      <t>ジョウキョウ</t>
    </rPh>
    <rPh sb="145" eb="146">
      <t>トウ</t>
    </rPh>
    <rPh sb="155" eb="156">
      <t>オコナ</t>
    </rPh>
    <rPh sb="161" eb="163">
      <t>ケイカク</t>
    </rPh>
    <rPh sb="163" eb="165">
      <t>ジタイ</t>
    </rPh>
    <rPh sb="167" eb="168">
      <t>ネン</t>
    </rPh>
    <rPh sb="171" eb="173">
      <t>ミナオ</t>
    </rPh>
    <rPh sb="180" eb="182">
      <t>コンゴ</t>
    </rPh>
    <rPh sb="184" eb="185">
      <t>ヒ</t>
    </rPh>
    <rPh sb="186" eb="187">
      <t>ツヅ</t>
    </rPh>
    <rPh sb="188" eb="190">
      <t>イジ</t>
    </rPh>
    <rPh sb="190" eb="193">
      <t>カンリヒ</t>
    </rPh>
    <rPh sb="194" eb="196">
      <t>サクゲン</t>
    </rPh>
    <rPh sb="197" eb="198">
      <t>ツト</t>
    </rPh>
    <rPh sb="203" eb="205">
      <t>ジギョウ</t>
    </rPh>
    <rPh sb="206" eb="208">
      <t>シンチョク</t>
    </rPh>
    <rPh sb="208" eb="210">
      <t>ジョウキョウ</t>
    </rPh>
    <rPh sb="210" eb="211">
      <t>トウ</t>
    </rPh>
    <rPh sb="212" eb="214">
      <t>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</si>
</sst>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957072"/>
        <c:axId val="50706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ser>
        <c:dLbls>
          <c:showLegendKey val="0"/>
          <c:showVal val="0"/>
          <c:showCatName val="0"/>
          <c:showSerName val="0"/>
          <c:showPercent val="0"/>
          <c:showBubbleSize val="0"/>
        </c:dLbls>
        <c:marker val="1"/>
        <c:smooth val="0"/>
        <c:axId val="131957072"/>
        <c:axId val="507061424"/>
      </c:lineChart>
      <c:dateAx>
        <c:axId val="131957072"/>
        <c:scaling>
          <c:orientation val="minMax"/>
        </c:scaling>
        <c:delete val="1"/>
        <c:axPos val="b"/>
        <c:numFmt formatCode="ge" sourceLinked="1"/>
        <c:majorTickMark val="none"/>
        <c:minorTickMark val="none"/>
        <c:tickLblPos val="none"/>
        <c:crossAx val="507061424"/>
        <c:crosses val="autoZero"/>
        <c:auto val="1"/>
        <c:lblOffset val="100"/>
        <c:baseTimeUnit val="years"/>
      </c:dateAx>
      <c:valAx>
        <c:axId val="50706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3195707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66.47</c:v>
                </c:pt>
                <c:pt idx="1">
                  <c:v>67.66</c:v>
                </c:pt>
                <c:pt idx="2">
                  <c:v>68.819999999999993</c:v>
                </c:pt>
                <c:pt idx="3">
                  <c:v>69.55</c:v>
                </c:pt>
                <c:pt idx="4">
                  <c:v>68.900000000000006</c:v>
                </c:pt>
              </c:numCache>
            </c:numRef>
          </c:val>
        </c:ser>
        <c:dLbls>
          <c:showLegendKey val="0"/>
          <c:showVal val="0"/>
          <c:showCatName val="0"/>
          <c:showSerName val="0"/>
          <c:showPercent val="0"/>
          <c:showBubbleSize val="0"/>
        </c:dLbls>
        <c:gapWidth val="150"/>
        <c:axId val="507558992"/>
        <c:axId val="50755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ser>
        <c:dLbls>
          <c:showLegendKey val="0"/>
          <c:showVal val="0"/>
          <c:showCatName val="0"/>
          <c:showSerName val="0"/>
          <c:showPercent val="0"/>
          <c:showBubbleSize val="0"/>
        </c:dLbls>
        <c:marker val="1"/>
        <c:smooth val="0"/>
        <c:axId val="507558992"/>
        <c:axId val="507559384"/>
      </c:lineChart>
      <c:dateAx>
        <c:axId val="507558992"/>
        <c:scaling>
          <c:orientation val="minMax"/>
        </c:scaling>
        <c:delete val="1"/>
        <c:axPos val="b"/>
        <c:numFmt formatCode="ge" sourceLinked="1"/>
        <c:majorTickMark val="none"/>
        <c:minorTickMark val="none"/>
        <c:tickLblPos val="none"/>
        <c:crossAx val="507559384"/>
        <c:crosses val="autoZero"/>
        <c:auto val="1"/>
        <c:lblOffset val="100"/>
        <c:baseTimeUnit val="years"/>
      </c:dateAx>
      <c:valAx>
        <c:axId val="50755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55899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99.67</c:v>
                </c:pt>
                <c:pt idx="1">
                  <c:v>99.75</c:v>
                </c:pt>
                <c:pt idx="2">
                  <c:v>99.56</c:v>
                </c:pt>
                <c:pt idx="3">
                  <c:v>99.11</c:v>
                </c:pt>
                <c:pt idx="4">
                  <c:v>99.12</c:v>
                </c:pt>
              </c:numCache>
            </c:numRef>
          </c:val>
        </c:ser>
        <c:dLbls>
          <c:showLegendKey val="0"/>
          <c:showVal val="0"/>
          <c:showCatName val="0"/>
          <c:showSerName val="0"/>
          <c:showPercent val="0"/>
          <c:showBubbleSize val="0"/>
        </c:dLbls>
        <c:gapWidth val="150"/>
        <c:axId val="507066520"/>
        <c:axId val="50734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ser>
        <c:dLbls>
          <c:showLegendKey val="0"/>
          <c:showVal val="0"/>
          <c:showCatName val="0"/>
          <c:showSerName val="0"/>
          <c:showPercent val="0"/>
          <c:showBubbleSize val="0"/>
        </c:dLbls>
        <c:marker val="1"/>
        <c:smooth val="0"/>
        <c:axId val="507066520"/>
        <c:axId val="507348824"/>
      </c:lineChart>
      <c:dateAx>
        <c:axId val="507066520"/>
        <c:scaling>
          <c:orientation val="minMax"/>
        </c:scaling>
        <c:delete val="1"/>
        <c:axPos val="b"/>
        <c:numFmt formatCode="ge" sourceLinked="1"/>
        <c:majorTickMark val="none"/>
        <c:minorTickMark val="none"/>
        <c:tickLblPos val="none"/>
        <c:crossAx val="507348824"/>
        <c:crosses val="autoZero"/>
        <c:auto val="1"/>
        <c:lblOffset val="100"/>
        <c:baseTimeUnit val="years"/>
      </c:dateAx>
      <c:valAx>
        <c:axId val="50734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0665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86.56</c:v>
                </c:pt>
                <c:pt idx="1">
                  <c:v>90.5</c:v>
                </c:pt>
                <c:pt idx="2">
                  <c:v>90.64</c:v>
                </c:pt>
                <c:pt idx="3">
                  <c:v>90.26</c:v>
                </c:pt>
                <c:pt idx="4">
                  <c:v>87.49</c:v>
                </c:pt>
              </c:numCache>
            </c:numRef>
          </c:val>
        </c:ser>
        <c:dLbls>
          <c:showLegendKey val="0"/>
          <c:showVal val="0"/>
          <c:showCatName val="0"/>
          <c:showSerName val="0"/>
          <c:showPercent val="0"/>
          <c:showBubbleSize val="0"/>
        </c:dLbls>
        <c:gapWidth val="150"/>
        <c:axId val="507066128"/>
        <c:axId val="50706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ser>
        <c:dLbls>
          <c:showLegendKey val="0"/>
          <c:showVal val="0"/>
          <c:showCatName val="0"/>
          <c:showSerName val="0"/>
          <c:showPercent val="0"/>
          <c:showBubbleSize val="0"/>
        </c:dLbls>
        <c:marker val="1"/>
        <c:smooth val="0"/>
        <c:axId val="507066128"/>
        <c:axId val="507067696"/>
      </c:lineChart>
      <c:dateAx>
        <c:axId val="507066128"/>
        <c:scaling>
          <c:orientation val="minMax"/>
        </c:scaling>
        <c:delete val="1"/>
        <c:axPos val="b"/>
        <c:numFmt formatCode="ge" sourceLinked="1"/>
        <c:majorTickMark val="none"/>
        <c:minorTickMark val="none"/>
        <c:tickLblPos val="none"/>
        <c:crossAx val="507067696"/>
        <c:crosses val="autoZero"/>
        <c:auto val="1"/>
        <c:lblOffset val="100"/>
        <c:baseTimeUnit val="years"/>
      </c:dateAx>
      <c:valAx>
        <c:axId val="50706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06612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41.87</c:v>
                </c:pt>
                <c:pt idx="1">
                  <c:v>43.58</c:v>
                </c:pt>
                <c:pt idx="2">
                  <c:v>45.57</c:v>
                </c:pt>
                <c:pt idx="3">
                  <c:v>47.62</c:v>
                </c:pt>
                <c:pt idx="4">
                  <c:v>49.19</c:v>
                </c:pt>
              </c:numCache>
            </c:numRef>
          </c:val>
        </c:ser>
        <c:dLbls>
          <c:showLegendKey val="0"/>
          <c:showVal val="0"/>
          <c:showCatName val="0"/>
          <c:showSerName val="0"/>
          <c:showPercent val="0"/>
          <c:showBubbleSize val="0"/>
        </c:dLbls>
        <c:gapWidth val="150"/>
        <c:axId val="507066912"/>
        <c:axId val="50706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ser>
        <c:dLbls>
          <c:showLegendKey val="0"/>
          <c:showVal val="0"/>
          <c:showCatName val="0"/>
          <c:showSerName val="0"/>
          <c:showPercent val="0"/>
          <c:showBubbleSize val="0"/>
        </c:dLbls>
        <c:marker val="1"/>
        <c:smooth val="0"/>
        <c:axId val="507066912"/>
        <c:axId val="507067304"/>
      </c:lineChart>
      <c:dateAx>
        <c:axId val="507066912"/>
        <c:scaling>
          <c:orientation val="minMax"/>
        </c:scaling>
        <c:delete val="1"/>
        <c:axPos val="b"/>
        <c:numFmt formatCode="ge" sourceLinked="1"/>
        <c:majorTickMark val="none"/>
        <c:minorTickMark val="none"/>
        <c:tickLblPos val="none"/>
        <c:crossAx val="507067304"/>
        <c:crosses val="autoZero"/>
        <c:auto val="1"/>
        <c:lblOffset val="100"/>
        <c:baseTimeUnit val="years"/>
      </c:dateAx>
      <c:valAx>
        <c:axId val="50706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06691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7068088"/>
        <c:axId val="50706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ser>
        <c:dLbls>
          <c:showLegendKey val="0"/>
          <c:showVal val="0"/>
          <c:showCatName val="0"/>
          <c:showSerName val="0"/>
          <c:showPercent val="0"/>
          <c:showBubbleSize val="0"/>
        </c:dLbls>
        <c:marker val="1"/>
        <c:smooth val="0"/>
        <c:axId val="507068088"/>
        <c:axId val="507062600"/>
      </c:lineChart>
      <c:dateAx>
        <c:axId val="507068088"/>
        <c:scaling>
          <c:orientation val="minMax"/>
        </c:scaling>
        <c:delete val="1"/>
        <c:axPos val="b"/>
        <c:numFmt formatCode="ge" sourceLinked="1"/>
        <c:majorTickMark val="none"/>
        <c:minorTickMark val="none"/>
        <c:tickLblPos val="none"/>
        <c:crossAx val="507062600"/>
        <c:crosses val="autoZero"/>
        <c:auto val="1"/>
        <c:lblOffset val="100"/>
        <c:baseTimeUnit val="years"/>
      </c:dateAx>
      <c:valAx>
        <c:axId val="50706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06808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430.41</c:v>
                </c:pt>
                <c:pt idx="1">
                  <c:v>437.45</c:v>
                </c:pt>
                <c:pt idx="2">
                  <c:v>455.74</c:v>
                </c:pt>
                <c:pt idx="3">
                  <c:v>470.49</c:v>
                </c:pt>
                <c:pt idx="4">
                  <c:v>494.75</c:v>
                </c:pt>
              </c:numCache>
            </c:numRef>
          </c:val>
        </c:ser>
        <c:dLbls>
          <c:showLegendKey val="0"/>
          <c:showVal val="0"/>
          <c:showCatName val="0"/>
          <c:showSerName val="0"/>
          <c:showPercent val="0"/>
          <c:showBubbleSize val="0"/>
        </c:dLbls>
        <c:gapWidth val="150"/>
        <c:axId val="507064168"/>
        <c:axId val="5070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ser>
        <c:dLbls>
          <c:showLegendKey val="0"/>
          <c:showVal val="0"/>
          <c:showCatName val="0"/>
          <c:showSerName val="0"/>
          <c:showPercent val="0"/>
          <c:showBubbleSize val="0"/>
        </c:dLbls>
        <c:marker val="1"/>
        <c:smooth val="0"/>
        <c:axId val="507064168"/>
        <c:axId val="507062208"/>
      </c:lineChart>
      <c:dateAx>
        <c:axId val="507064168"/>
        <c:scaling>
          <c:orientation val="minMax"/>
        </c:scaling>
        <c:delete val="1"/>
        <c:axPos val="b"/>
        <c:numFmt formatCode="ge" sourceLinked="1"/>
        <c:majorTickMark val="none"/>
        <c:minorTickMark val="none"/>
        <c:tickLblPos val="none"/>
        <c:crossAx val="507062208"/>
        <c:crosses val="autoZero"/>
        <c:auto val="1"/>
        <c:lblOffset val="100"/>
        <c:baseTimeUnit val="years"/>
      </c:dateAx>
      <c:valAx>
        <c:axId val="50706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06416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110.59</c:v>
                </c:pt>
                <c:pt idx="1">
                  <c:v>110.49</c:v>
                </c:pt>
                <c:pt idx="2">
                  <c:v>121.25</c:v>
                </c:pt>
                <c:pt idx="3">
                  <c:v>122.51</c:v>
                </c:pt>
                <c:pt idx="4">
                  <c:v>121.37</c:v>
                </c:pt>
              </c:numCache>
            </c:numRef>
          </c:val>
        </c:ser>
        <c:dLbls>
          <c:showLegendKey val="0"/>
          <c:showVal val="0"/>
          <c:showCatName val="0"/>
          <c:showSerName val="0"/>
          <c:showPercent val="0"/>
          <c:showBubbleSize val="0"/>
        </c:dLbls>
        <c:gapWidth val="150"/>
        <c:axId val="507556248"/>
        <c:axId val="50756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ser>
        <c:dLbls>
          <c:showLegendKey val="0"/>
          <c:showVal val="0"/>
          <c:showCatName val="0"/>
          <c:showSerName val="0"/>
          <c:showPercent val="0"/>
          <c:showBubbleSize val="0"/>
        </c:dLbls>
        <c:marker val="1"/>
        <c:smooth val="0"/>
        <c:axId val="507556248"/>
        <c:axId val="507560168"/>
      </c:lineChart>
      <c:dateAx>
        <c:axId val="507556248"/>
        <c:scaling>
          <c:orientation val="minMax"/>
        </c:scaling>
        <c:delete val="1"/>
        <c:axPos val="b"/>
        <c:numFmt formatCode="ge" sourceLinked="1"/>
        <c:majorTickMark val="none"/>
        <c:minorTickMark val="none"/>
        <c:tickLblPos val="none"/>
        <c:crossAx val="507560168"/>
        <c:crosses val="autoZero"/>
        <c:auto val="1"/>
        <c:lblOffset val="100"/>
        <c:baseTimeUnit val="years"/>
      </c:dateAx>
      <c:valAx>
        <c:axId val="507560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55624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810.74</c:v>
                </c:pt>
                <c:pt idx="1">
                  <c:v>749.7</c:v>
                </c:pt>
                <c:pt idx="2">
                  <c:v>690.41</c:v>
                </c:pt>
                <c:pt idx="3">
                  <c:v>636.69000000000005</c:v>
                </c:pt>
                <c:pt idx="4">
                  <c:v>596.71</c:v>
                </c:pt>
              </c:numCache>
            </c:numRef>
          </c:val>
        </c:ser>
        <c:dLbls>
          <c:showLegendKey val="0"/>
          <c:showVal val="0"/>
          <c:showCatName val="0"/>
          <c:showSerName val="0"/>
          <c:showPercent val="0"/>
          <c:showBubbleSize val="0"/>
        </c:dLbls>
        <c:gapWidth val="150"/>
        <c:axId val="507560952"/>
        <c:axId val="50756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ser>
        <c:dLbls>
          <c:showLegendKey val="0"/>
          <c:showVal val="0"/>
          <c:showCatName val="0"/>
          <c:showSerName val="0"/>
          <c:showPercent val="0"/>
          <c:showBubbleSize val="0"/>
        </c:dLbls>
        <c:marker val="1"/>
        <c:smooth val="0"/>
        <c:axId val="507560952"/>
        <c:axId val="507562520"/>
      </c:lineChart>
      <c:dateAx>
        <c:axId val="507560952"/>
        <c:scaling>
          <c:orientation val="minMax"/>
        </c:scaling>
        <c:delete val="1"/>
        <c:axPos val="b"/>
        <c:numFmt formatCode="ge" sourceLinked="1"/>
        <c:majorTickMark val="none"/>
        <c:minorTickMark val="none"/>
        <c:tickLblPos val="none"/>
        <c:crossAx val="507562520"/>
        <c:crosses val="autoZero"/>
        <c:auto val="1"/>
        <c:lblOffset val="100"/>
        <c:baseTimeUnit val="years"/>
      </c:dateAx>
      <c:valAx>
        <c:axId val="50756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56095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73.56</c:v>
                </c:pt>
                <c:pt idx="1">
                  <c:v>77.650000000000006</c:v>
                </c:pt>
                <c:pt idx="2">
                  <c:v>78.709999999999994</c:v>
                </c:pt>
                <c:pt idx="3">
                  <c:v>78.400000000000006</c:v>
                </c:pt>
                <c:pt idx="4">
                  <c:v>75.430000000000007</c:v>
                </c:pt>
              </c:numCache>
            </c:numRef>
          </c:val>
        </c:ser>
        <c:dLbls>
          <c:showLegendKey val="0"/>
          <c:showVal val="0"/>
          <c:showCatName val="0"/>
          <c:showSerName val="0"/>
          <c:showPercent val="0"/>
          <c:showBubbleSize val="0"/>
        </c:dLbls>
        <c:gapWidth val="150"/>
        <c:axId val="507558208"/>
        <c:axId val="50756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ser>
        <c:dLbls>
          <c:showLegendKey val="0"/>
          <c:showVal val="0"/>
          <c:showCatName val="0"/>
          <c:showSerName val="0"/>
          <c:showPercent val="0"/>
          <c:showBubbleSize val="0"/>
        </c:dLbls>
        <c:marker val="1"/>
        <c:smooth val="0"/>
        <c:axId val="507558208"/>
        <c:axId val="507561736"/>
      </c:lineChart>
      <c:dateAx>
        <c:axId val="507558208"/>
        <c:scaling>
          <c:orientation val="minMax"/>
        </c:scaling>
        <c:delete val="1"/>
        <c:axPos val="b"/>
        <c:numFmt formatCode="ge" sourceLinked="1"/>
        <c:majorTickMark val="none"/>
        <c:minorTickMark val="none"/>
        <c:tickLblPos val="none"/>
        <c:crossAx val="507561736"/>
        <c:crosses val="autoZero"/>
        <c:auto val="1"/>
        <c:lblOffset val="100"/>
        <c:baseTimeUnit val="years"/>
      </c:dateAx>
      <c:valAx>
        <c:axId val="50756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55820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172.49</c:v>
                </c:pt>
                <c:pt idx="1">
                  <c:v>161.35</c:v>
                </c:pt>
                <c:pt idx="2">
                  <c:v>157.62</c:v>
                </c:pt>
                <c:pt idx="3">
                  <c:v>157.59</c:v>
                </c:pt>
                <c:pt idx="4">
                  <c:v>164.75</c:v>
                </c:pt>
              </c:numCache>
            </c:numRef>
          </c:val>
        </c:ser>
        <c:dLbls>
          <c:showLegendKey val="0"/>
          <c:showVal val="0"/>
          <c:showCatName val="0"/>
          <c:showSerName val="0"/>
          <c:showPercent val="0"/>
          <c:showBubbleSize val="0"/>
        </c:dLbls>
        <c:gapWidth val="150"/>
        <c:axId val="507563304"/>
        <c:axId val="5075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ser>
        <c:dLbls>
          <c:showLegendKey val="0"/>
          <c:showVal val="0"/>
          <c:showCatName val="0"/>
          <c:showSerName val="0"/>
          <c:showPercent val="0"/>
          <c:showBubbleSize val="0"/>
        </c:dLbls>
        <c:marker val="1"/>
        <c:smooth val="0"/>
        <c:axId val="507563304"/>
        <c:axId val="507556640"/>
      </c:lineChart>
      <c:dateAx>
        <c:axId val="507563304"/>
        <c:scaling>
          <c:orientation val="minMax"/>
        </c:scaling>
        <c:delete val="1"/>
        <c:axPos val="b"/>
        <c:numFmt formatCode="ge" sourceLinked="1"/>
        <c:majorTickMark val="none"/>
        <c:minorTickMark val="none"/>
        <c:tickLblPos val="none"/>
        <c:crossAx val="507556640"/>
        <c:crosses val="autoZero"/>
        <c:auto val="1"/>
        <c:lblOffset val="100"/>
        <c:baseTimeUnit val="years"/>
      </c:dateAx>
      <c:valAx>
        <c:axId val="5075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75633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【112.98】</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【10.49】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【258.49】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【290.31】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【100.08】</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【61.77】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【73.86】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【55.77】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【25.84】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workbookViewId="0">
      <selection activeCell="BE58" sqref="BE58"/>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　岡山県広域水道企業団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8</v>
      </c>
      <c r="C7" s="47"/>
      <c r="D7" s="47"/>
      <c r="E7" s="47"/>
      <c r="F7" s="47"/>
      <c r="G7" s="47"/>
      <c r="H7" s="47"/>
      <c r="I7" s="46" t="s">
        <v>14</v>
      </c>
      <c r="J7" s="47"/>
      <c r="K7" s="47"/>
      <c r="L7" s="47"/>
      <c r="M7" s="47"/>
      <c r="N7" s="47"/>
      <c r="O7" s="48"/>
      <c r="P7" s="49" t="s">
        <v>7</v>
      </c>
      <c r="Q7" s="49"/>
      <c r="R7" s="49"/>
      <c r="S7" s="49"/>
      <c r="T7" s="49"/>
      <c r="U7" s="49"/>
      <c r="V7" s="49"/>
      <c r="W7" s="49" t="s">
        <v>15</v>
      </c>
      <c r="X7" s="49"/>
      <c r="Y7" s="49"/>
      <c r="Z7" s="49"/>
      <c r="AA7" s="49"/>
      <c r="AB7" s="49"/>
      <c r="AC7" s="49"/>
      <c r="AD7" s="49" t="s">
        <v>6</v>
      </c>
      <c r="AE7" s="49"/>
      <c r="AF7" s="49"/>
      <c r="AG7" s="49"/>
      <c r="AH7" s="49"/>
      <c r="AI7" s="49"/>
      <c r="AJ7" s="49"/>
      <c r="AK7" s="7"/>
      <c r="AL7" s="49" t="s">
        <v>18</v>
      </c>
      <c r="AM7" s="49"/>
      <c r="AN7" s="49"/>
      <c r="AO7" s="49"/>
      <c r="AP7" s="49"/>
      <c r="AQ7" s="49"/>
      <c r="AR7" s="49"/>
      <c r="AS7" s="49"/>
      <c r="AT7" s="46" t="s">
        <v>12</v>
      </c>
      <c r="AU7" s="47"/>
      <c r="AV7" s="47"/>
      <c r="AW7" s="47"/>
      <c r="AX7" s="47"/>
      <c r="AY7" s="47"/>
      <c r="AZ7" s="47"/>
      <c r="BA7" s="47"/>
      <c r="BB7" s="49" t="s">
        <v>19</v>
      </c>
      <c r="BC7" s="49"/>
      <c r="BD7" s="49"/>
      <c r="BE7" s="49"/>
      <c r="BF7" s="49"/>
      <c r="BG7" s="49"/>
      <c r="BH7" s="49"/>
      <c r="BI7" s="49"/>
      <c r="BJ7" s="3"/>
      <c r="BK7" s="3"/>
      <c r="BL7" s="16" t="s">
        <v>20</v>
      </c>
      <c r="BM7" s="17"/>
      <c r="BN7" s="17"/>
      <c r="BO7" s="17"/>
      <c r="BP7" s="17"/>
      <c r="BQ7" s="17"/>
      <c r="BR7" s="17"/>
      <c r="BS7" s="17"/>
      <c r="BT7" s="17"/>
      <c r="BU7" s="17"/>
      <c r="BV7" s="17"/>
      <c r="BW7" s="17"/>
      <c r="BX7" s="17"/>
      <c r="BY7" s="24"/>
    </row>
    <row r="8" spans="1:78" ht="18.75" customHeight="1" x14ac:dyDescent="0.15">
      <c r="A8" s="2"/>
      <c r="B8" s="50" t="str">
        <f>データ!$I$6</f>
        <v>法適用</v>
      </c>
      <c r="C8" s="51"/>
      <c r="D8" s="51"/>
      <c r="E8" s="51"/>
      <c r="F8" s="51"/>
      <c r="G8" s="51"/>
      <c r="H8" s="51"/>
      <c r="I8" s="50" t="str">
        <f>データ!$J$6</f>
        <v>水道事業</v>
      </c>
      <c r="J8" s="51"/>
      <c r="K8" s="51"/>
      <c r="L8" s="51"/>
      <c r="M8" s="51"/>
      <c r="N8" s="51"/>
      <c r="O8" s="52"/>
      <c r="P8" s="53" t="str">
        <f>データ!$K$6</f>
        <v>用水供給事業</v>
      </c>
      <c r="Q8" s="53"/>
      <c r="R8" s="53"/>
      <c r="S8" s="53"/>
      <c r="T8" s="53"/>
      <c r="U8" s="53"/>
      <c r="V8" s="53"/>
      <c r="W8" s="53" t="str">
        <f>データ!$L$6</f>
        <v>B</v>
      </c>
      <c r="X8" s="53"/>
      <c r="Y8" s="53"/>
      <c r="Z8" s="53"/>
      <c r="AA8" s="53"/>
      <c r="AB8" s="53"/>
      <c r="AC8" s="53"/>
      <c r="AD8" s="53" t="str">
        <f>データ!$M$6</f>
        <v>非設置</v>
      </c>
      <c r="AE8" s="53"/>
      <c r="AF8" s="53"/>
      <c r="AG8" s="53"/>
      <c r="AH8" s="53"/>
      <c r="AI8" s="53"/>
      <c r="AJ8" s="53"/>
      <c r="AK8" s="7"/>
      <c r="AL8" s="54" t="str">
        <f>データ!$R$6</f>
        <v>-</v>
      </c>
      <c r="AM8" s="54"/>
      <c r="AN8" s="54"/>
      <c r="AO8" s="54"/>
      <c r="AP8" s="54"/>
      <c r="AQ8" s="54"/>
      <c r="AR8" s="54"/>
      <c r="AS8" s="54"/>
      <c r="AT8" s="55" t="str">
        <f>データ!$S$6</f>
        <v>-</v>
      </c>
      <c r="AU8" s="56"/>
      <c r="AV8" s="56"/>
      <c r="AW8" s="56"/>
      <c r="AX8" s="56"/>
      <c r="AY8" s="56"/>
      <c r="AZ8" s="56"/>
      <c r="BA8" s="56"/>
      <c r="BB8" s="57" t="str">
        <f>データ!$T$6</f>
        <v>-</v>
      </c>
      <c r="BC8" s="57"/>
      <c r="BD8" s="57"/>
      <c r="BE8" s="57"/>
      <c r="BF8" s="57"/>
      <c r="BG8" s="57"/>
      <c r="BH8" s="57"/>
      <c r="BI8" s="57"/>
      <c r="BJ8" s="3"/>
      <c r="BK8" s="3"/>
      <c r="BL8" s="58" t="s">
        <v>13</v>
      </c>
      <c r="BM8" s="59"/>
      <c r="BN8" s="18" t="s">
        <v>22</v>
      </c>
      <c r="BO8" s="21"/>
      <c r="BP8" s="21"/>
      <c r="BQ8" s="21"/>
      <c r="BR8" s="21"/>
      <c r="BS8" s="21"/>
      <c r="BT8" s="21"/>
      <c r="BU8" s="21"/>
      <c r="BV8" s="21"/>
      <c r="BW8" s="21"/>
      <c r="BX8" s="21"/>
      <c r="BY8" s="25"/>
    </row>
    <row r="9" spans="1:78" ht="18.75" customHeight="1" x14ac:dyDescent="0.15">
      <c r="A9" s="2"/>
      <c r="B9" s="46" t="s">
        <v>24</v>
      </c>
      <c r="C9" s="47"/>
      <c r="D9" s="47"/>
      <c r="E9" s="47"/>
      <c r="F9" s="47"/>
      <c r="G9" s="47"/>
      <c r="H9" s="47"/>
      <c r="I9" s="46" t="s">
        <v>25</v>
      </c>
      <c r="J9" s="47"/>
      <c r="K9" s="47"/>
      <c r="L9" s="47"/>
      <c r="M9" s="47"/>
      <c r="N9" s="47"/>
      <c r="O9" s="48"/>
      <c r="P9" s="49" t="s">
        <v>27</v>
      </c>
      <c r="Q9" s="49"/>
      <c r="R9" s="49"/>
      <c r="S9" s="49"/>
      <c r="T9" s="49"/>
      <c r="U9" s="49"/>
      <c r="V9" s="49"/>
      <c r="W9" s="49" t="s">
        <v>23</v>
      </c>
      <c r="X9" s="49"/>
      <c r="Y9" s="49"/>
      <c r="Z9" s="49"/>
      <c r="AA9" s="49"/>
      <c r="AB9" s="49"/>
      <c r="AC9" s="49"/>
      <c r="AD9" s="2"/>
      <c r="AE9" s="2"/>
      <c r="AF9" s="2"/>
      <c r="AG9" s="2"/>
      <c r="AH9" s="7"/>
      <c r="AI9" s="7"/>
      <c r="AJ9" s="7"/>
      <c r="AK9" s="7"/>
      <c r="AL9" s="49" t="s">
        <v>28</v>
      </c>
      <c r="AM9" s="49"/>
      <c r="AN9" s="49"/>
      <c r="AO9" s="49"/>
      <c r="AP9" s="49"/>
      <c r="AQ9" s="49"/>
      <c r="AR9" s="49"/>
      <c r="AS9" s="49"/>
      <c r="AT9" s="46" t="s">
        <v>32</v>
      </c>
      <c r="AU9" s="47"/>
      <c r="AV9" s="47"/>
      <c r="AW9" s="47"/>
      <c r="AX9" s="47"/>
      <c r="AY9" s="47"/>
      <c r="AZ9" s="47"/>
      <c r="BA9" s="47"/>
      <c r="BB9" s="49" t="s">
        <v>17</v>
      </c>
      <c r="BC9" s="49"/>
      <c r="BD9" s="49"/>
      <c r="BE9" s="49"/>
      <c r="BF9" s="49"/>
      <c r="BG9" s="49"/>
      <c r="BH9" s="49"/>
      <c r="BI9" s="49"/>
      <c r="BJ9" s="3"/>
      <c r="BK9" s="3"/>
      <c r="BL9" s="60" t="s">
        <v>33</v>
      </c>
      <c r="BM9" s="61"/>
      <c r="BN9" s="19" t="s">
        <v>35</v>
      </c>
      <c r="BO9" s="22"/>
      <c r="BP9" s="22"/>
      <c r="BQ9" s="22"/>
      <c r="BR9" s="22"/>
      <c r="BS9" s="22"/>
      <c r="BT9" s="22"/>
      <c r="BU9" s="22"/>
      <c r="BV9" s="22"/>
      <c r="BW9" s="22"/>
      <c r="BX9" s="22"/>
      <c r="BY9" s="26"/>
    </row>
    <row r="10" spans="1:78" ht="18.75" customHeight="1" x14ac:dyDescent="0.15">
      <c r="A10" s="2"/>
      <c r="B10" s="55" t="str">
        <f>データ!$N$6</f>
        <v>-</v>
      </c>
      <c r="C10" s="56"/>
      <c r="D10" s="56"/>
      <c r="E10" s="56"/>
      <c r="F10" s="56"/>
      <c r="G10" s="56"/>
      <c r="H10" s="56"/>
      <c r="I10" s="55">
        <f>データ!$O$6</f>
        <v>72.540000000000006</v>
      </c>
      <c r="J10" s="56"/>
      <c r="K10" s="56"/>
      <c r="L10" s="56"/>
      <c r="M10" s="56"/>
      <c r="N10" s="56"/>
      <c r="O10" s="62"/>
      <c r="P10" s="57">
        <f>データ!$P$6</f>
        <v>99.2</v>
      </c>
      <c r="Q10" s="57"/>
      <c r="R10" s="57"/>
      <c r="S10" s="57"/>
      <c r="T10" s="57"/>
      <c r="U10" s="57"/>
      <c r="V10" s="57"/>
      <c r="W10" s="54">
        <f>データ!$Q$6</f>
        <v>0</v>
      </c>
      <c r="X10" s="54"/>
      <c r="Y10" s="54"/>
      <c r="Z10" s="54"/>
      <c r="AA10" s="54"/>
      <c r="AB10" s="54"/>
      <c r="AC10" s="54"/>
      <c r="AD10" s="2"/>
      <c r="AE10" s="2"/>
      <c r="AF10" s="2"/>
      <c r="AG10" s="2"/>
      <c r="AH10" s="7"/>
      <c r="AI10" s="7"/>
      <c r="AJ10" s="7"/>
      <c r="AK10" s="7"/>
      <c r="AL10" s="54">
        <f>データ!$U$6</f>
        <v>1657631</v>
      </c>
      <c r="AM10" s="54"/>
      <c r="AN10" s="54"/>
      <c r="AO10" s="54"/>
      <c r="AP10" s="54"/>
      <c r="AQ10" s="54"/>
      <c r="AR10" s="54"/>
      <c r="AS10" s="54"/>
      <c r="AT10" s="55">
        <f>データ!$V$6</f>
        <v>5084.72</v>
      </c>
      <c r="AU10" s="56"/>
      <c r="AV10" s="56"/>
      <c r="AW10" s="56"/>
      <c r="AX10" s="56"/>
      <c r="AY10" s="56"/>
      <c r="AZ10" s="56"/>
      <c r="BA10" s="56"/>
      <c r="BB10" s="57">
        <f>データ!$W$6</f>
        <v>326</v>
      </c>
      <c r="BC10" s="57"/>
      <c r="BD10" s="57"/>
      <c r="BE10" s="57"/>
      <c r="BF10" s="57"/>
      <c r="BG10" s="57"/>
      <c r="BH10" s="57"/>
      <c r="BI10" s="57"/>
      <c r="BJ10" s="2"/>
      <c r="BK10" s="2"/>
      <c r="BL10" s="63" t="s">
        <v>37</v>
      </c>
      <c r="BM10" s="64"/>
      <c r="BN10" s="20" t="s">
        <v>38</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39</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41</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42</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0" t="s">
        <v>105</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0"/>
      <c r="BM33" s="81"/>
      <c r="BN33" s="81"/>
      <c r="BO33" s="81"/>
      <c r="BP33" s="81"/>
      <c r="BQ33" s="81"/>
      <c r="BR33" s="81"/>
      <c r="BS33" s="81"/>
      <c r="BT33" s="81"/>
      <c r="BU33" s="81"/>
      <c r="BV33" s="81"/>
      <c r="BW33" s="81"/>
      <c r="BX33" s="81"/>
      <c r="BY33" s="81"/>
      <c r="BZ33" s="82"/>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0"/>
      <c r="BM34" s="81"/>
      <c r="BN34" s="81"/>
      <c r="BO34" s="81"/>
      <c r="BP34" s="81"/>
      <c r="BQ34" s="81"/>
      <c r="BR34" s="81"/>
      <c r="BS34" s="81"/>
      <c r="BT34" s="81"/>
      <c r="BU34" s="81"/>
      <c r="BV34" s="81"/>
      <c r="BW34" s="81"/>
      <c r="BX34" s="81"/>
      <c r="BY34" s="81"/>
      <c r="BZ34" s="82"/>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4" t="s">
        <v>44</v>
      </c>
      <c r="BM45" s="75"/>
      <c r="BN45" s="75"/>
      <c r="BO45" s="75"/>
      <c r="BP45" s="75"/>
      <c r="BQ45" s="75"/>
      <c r="BR45" s="75"/>
      <c r="BS45" s="75"/>
      <c r="BT45" s="75"/>
      <c r="BU45" s="75"/>
      <c r="BV45" s="75"/>
      <c r="BW45" s="75"/>
      <c r="BX45" s="75"/>
      <c r="BY45" s="75"/>
      <c r="BZ45" s="7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7"/>
      <c r="BM46" s="78"/>
      <c r="BN46" s="78"/>
      <c r="BO46" s="78"/>
      <c r="BP46" s="78"/>
      <c r="BQ46" s="78"/>
      <c r="BR46" s="78"/>
      <c r="BS46" s="78"/>
      <c r="BT46" s="78"/>
      <c r="BU46" s="78"/>
      <c r="BV46" s="78"/>
      <c r="BW46" s="78"/>
      <c r="BX46" s="78"/>
      <c r="BY46" s="78"/>
      <c r="BZ46" s="7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0" t="s">
        <v>3</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0"/>
      <c r="BM55" s="81"/>
      <c r="BN55" s="81"/>
      <c r="BO55" s="81"/>
      <c r="BP55" s="81"/>
      <c r="BQ55" s="81"/>
      <c r="BR55" s="81"/>
      <c r="BS55" s="81"/>
      <c r="BT55" s="81"/>
      <c r="BU55" s="81"/>
      <c r="BV55" s="81"/>
      <c r="BW55" s="81"/>
      <c r="BX55" s="81"/>
      <c r="BY55" s="81"/>
      <c r="BZ55" s="82"/>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0"/>
      <c r="BM56" s="81"/>
      <c r="BN56" s="81"/>
      <c r="BO56" s="81"/>
      <c r="BP56" s="81"/>
      <c r="BQ56" s="81"/>
      <c r="BR56" s="81"/>
      <c r="BS56" s="81"/>
      <c r="BT56" s="81"/>
      <c r="BU56" s="81"/>
      <c r="BV56" s="81"/>
      <c r="BW56" s="81"/>
      <c r="BX56" s="81"/>
      <c r="BY56" s="81"/>
      <c r="BZ56" s="82"/>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0"/>
      <c r="BM59" s="81"/>
      <c r="BN59" s="81"/>
      <c r="BO59" s="81"/>
      <c r="BP59" s="81"/>
      <c r="BQ59" s="81"/>
      <c r="BR59" s="81"/>
      <c r="BS59" s="81"/>
      <c r="BT59" s="81"/>
      <c r="BU59" s="81"/>
      <c r="BV59" s="81"/>
      <c r="BW59" s="81"/>
      <c r="BX59" s="81"/>
      <c r="BY59" s="81"/>
      <c r="BZ59" s="82"/>
    </row>
    <row r="60" spans="1:78" ht="13.5" customHeight="1" x14ac:dyDescent="0.15">
      <c r="A60" s="2"/>
      <c r="B60" s="71" t="s">
        <v>11</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4" t="s">
        <v>10</v>
      </c>
      <c r="BM64" s="75"/>
      <c r="BN64" s="75"/>
      <c r="BO64" s="75"/>
      <c r="BP64" s="75"/>
      <c r="BQ64" s="75"/>
      <c r="BR64" s="75"/>
      <c r="BS64" s="75"/>
      <c r="BT64" s="75"/>
      <c r="BU64" s="75"/>
      <c r="BV64" s="75"/>
      <c r="BW64" s="75"/>
      <c r="BX64" s="75"/>
      <c r="BY64" s="75"/>
      <c r="BZ64" s="7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7"/>
      <c r="BM65" s="78"/>
      <c r="BN65" s="78"/>
      <c r="BO65" s="78"/>
      <c r="BP65" s="78"/>
      <c r="BQ65" s="78"/>
      <c r="BR65" s="78"/>
      <c r="BS65" s="78"/>
      <c r="BT65" s="78"/>
      <c r="BU65" s="78"/>
      <c r="BV65" s="78"/>
      <c r="BW65" s="78"/>
      <c r="BX65" s="78"/>
      <c r="BY65" s="78"/>
      <c r="BZ65" s="7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0" t="s">
        <v>106</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0"/>
      <c r="BM78" s="81"/>
      <c r="BN78" s="81"/>
      <c r="BO78" s="81"/>
      <c r="BP78" s="81"/>
      <c r="BQ78" s="81"/>
      <c r="BR78" s="81"/>
      <c r="BS78" s="81"/>
      <c r="BT78" s="81"/>
      <c r="BU78" s="81"/>
      <c r="BV78" s="81"/>
      <c r="BW78" s="81"/>
      <c r="BX78" s="81"/>
      <c r="BY78" s="81"/>
      <c r="BZ78" s="82"/>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0"/>
      <c r="BM79" s="81"/>
      <c r="BN79" s="81"/>
      <c r="BO79" s="81"/>
      <c r="BP79" s="81"/>
      <c r="BQ79" s="81"/>
      <c r="BR79" s="81"/>
      <c r="BS79" s="81"/>
      <c r="BT79" s="81"/>
      <c r="BU79" s="81"/>
      <c r="BV79" s="81"/>
      <c r="BW79" s="81"/>
      <c r="BX79" s="81"/>
      <c r="BY79" s="81"/>
      <c r="BZ79" s="82"/>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3"/>
      <c r="BM82" s="84"/>
      <c r="BN82" s="84"/>
      <c r="BO82" s="84"/>
      <c r="BP82" s="84"/>
      <c r="BQ82" s="84"/>
      <c r="BR82" s="84"/>
      <c r="BS82" s="84"/>
      <c r="BT82" s="84"/>
      <c r="BU82" s="84"/>
      <c r="BV82" s="84"/>
      <c r="BW82" s="84"/>
      <c r="BX82" s="84"/>
      <c r="BY82" s="84"/>
      <c r="BZ82" s="85"/>
    </row>
    <row r="83" spans="1:78" x14ac:dyDescent="0.15">
      <c r="C83" s="12"/>
    </row>
    <row r="84" spans="1:78" hidden="1" x14ac:dyDescent="0.15">
      <c r="B84" s="6" t="s">
        <v>45</v>
      </c>
      <c r="C84" s="6"/>
      <c r="D84" s="6"/>
      <c r="E84" s="6" t="s">
        <v>47</v>
      </c>
      <c r="F84" s="6" t="s">
        <v>49</v>
      </c>
      <c r="G84" s="6" t="s">
        <v>50</v>
      </c>
      <c r="H84" s="6" t="s">
        <v>43</v>
      </c>
      <c r="I84" s="6" t="s">
        <v>9</v>
      </c>
      <c r="J84" s="6" t="s">
        <v>30</v>
      </c>
      <c r="K84" s="6" t="s">
        <v>51</v>
      </c>
      <c r="L84" s="6" t="s">
        <v>53</v>
      </c>
      <c r="M84" s="6" t="s">
        <v>34</v>
      </c>
      <c r="N84" s="6" t="s">
        <v>55</v>
      </c>
      <c r="O84" s="6" t="s">
        <v>57</v>
      </c>
    </row>
    <row r="85" spans="1:78" hidden="1" x14ac:dyDescent="0.15">
      <c r="B85" s="6"/>
      <c r="C85" s="6"/>
      <c r="D85" s="6"/>
      <c r="E85" s="6" t="str">
        <f>データ!AH6</f>
        <v>【112.98】</v>
      </c>
      <c r="F85" s="6" t="str">
        <f>データ!AS6</f>
        <v>【10.49】</v>
      </c>
      <c r="G85" s="6" t="str">
        <f>データ!BD6</f>
        <v>【258.49】</v>
      </c>
      <c r="H85" s="6" t="str">
        <f>データ!BO6</f>
        <v>【290.31】</v>
      </c>
      <c r="I85" s="6" t="str">
        <f>データ!BZ6</f>
        <v>【112.83】</v>
      </c>
      <c r="J85" s="6" t="str">
        <f>データ!CK6</f>
        <v>【73.86】</v>
      </c>
      <c r="K85" s="6" t="str">
        <f>データ!CV6</f>
        <v>【61.77】</v>
      </c>
      <c r="L85" s="6" t="str">
        <f>データ!DG6</f>
        <v>【100.08】</v>
      </c>
      <c r="M85" s="6" t="str">
        <f>データ!DR6</f>
        <v>【55.77】</v>
      </c>
      <c r="N85" s="6" t="str">
        <f>データ!EC6</f>
        <v>【25.84】</v>
      </c>
      <c r="O85" s="6" t="str">
        <f>データ!EN6</f>
        <v>【0.24】</v>
      </c>
    </row>
  </sheetData>
  <sheetProtection algorithmName="SHA-512" hashValue="dytDH2ev71qkaFZFDlQJBqbKWbNMhUgpw+r2UAvMXMhHvBrzYz8cpTpP/DNoquuY9kQf+GzVhEnG+T0YnVQf2w==" saltValue="LogqnqnZMBOvL3w5VY/lMg=="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48</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58</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21</v>
      </c>
      <c r="B3" s="31" t="s">
        <v>52</v>
      </c>
      <c r="C3" s="31" t="s">
        <v>60</v>
      </c>
      <c r="D3" s="31" t="s">
        <v>61</v>
      </c>
      <c r="E3" s="31" t="s">
        <v>5</v>
      </c>
      <c r="F3" s="31" t="s">
        <v>4</v>
      </c>
      <c r="G3" s="31" t="s">
        <v>26</v>
      </c>
      <c r="H3" s="88" t="s">
        <v>31</v>
      </c>
      <c r="I3" s="89"/>
      <c r="J3" s="89"/>
      <c r="K3" s="89"/>
      <c r="L3" s="89"/>
      <c r="M3" s="89"/>
      <c r="N3" s="89"/>
      <c r="O3" s="89"/>
      <c r="P3" s="89"/>
      <c r="Q3" s="89"/>
      <c r="R3" s="89"/>
      <c r="S3" s="89"/>
      <c r="T3" s="89"/>
      <c r="U3" s="89"/>
      <c r="V3" s="89"/>
      <c r="W3" s="90"/>
      <c r="X3" s="86" t="s">
        <v>56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11</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62</v>
      </c>
      <c r="B4" s="32"/>
      <c r="C4" s="32"/>
      <c r="D4" s="32"/>
      <c r="E4" s="32"/>
      <c r="F4" s="32"/>
      <c r="G4" s="32"/>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46</v>
      </c>
      <c r="AJ4" s="87"/>
      <c r="AK4" s="87"/>
      <c r="AL4" s="87"/>
      <c r="AM4" s="87"/>
      <c r="AN4" s="87"/>
      <c r="AO4" s="87"/>
      <c r="AP4" s="87"/>
      <c r="AQ4" s="87"/>
      <c r="AR4" s="87"/>
      <c r="AS4" s="87"/>
      <c r="AT4" s="87" t="s">
        <v>40</v>
      </c>
      <c r="AU4" s="87"/>
      <c r="AV4" s="87"/>
      <c r="AW4" s="87"/>
      <c r="AX4" s="87"/>
      <c r="AY4" s="87"/>
      <c r="AZ4" s="87"/>
      <c r="BA4" s="87"/>
      <c r="BB4" s="87"/>
      <c r="BC4" s="87"/>
      <c r="BD4" s="87"/>
      <c r="BE4" s="87" t="s">
        <v>64</v>
      </c>
      <c r="BF4" s="87"/>
      <c r="BG4" s="87"/>
      <c r="BH4" s="87"/>
      <c r="BI4" s="87"/>
      <c r="BJ4" s="87"/>
      <c r="BK4" s="87"/>
      <c r="BL4" s="87"/>
      <c r="BM4" s="87"/>
      <c r="BN4" s="87"/>
      <c r="BO4" s="87"/>
      <c r="BP4" s="87" t="s">
        <v>36</v>
      </c>
      <c r="BQ4" s="87"/>
      <c r="BR4" s="87"/>
      <c r="BS4" s="87"/>
      <c r="BT4" s="87"/>
      <c r="BU4" s="87"/>
      <c r="BV4" s="87"/>
      <c r="BW4" s="87"/>
      <c r="BX4" s="87"/>
      <c r="BY4" s="87"/>
      <c r="BZ4" s="87"/>
      <c r="CA4" s="87" t="s">
        <v>65</v>
      </c>
      <c r="CB4" s="87"/>
      <c r="CC4" s="87"/>
      <c r="CD4" s="87"/>
      <c r="CE4" s="87"/>
      <c r="CF4" s="87"/>
      <c r="CG4" s="87"/>
      <c r="CH4" s="87"/>
      <c r="CI4" s="87"/>
      <c r="CJ4" s="87"/>
      <c r="CK4" s="87"/>
      <c r="CL4" s="87" t="s">
        <v>1</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63</v>
      </c>
      <c r="DT4" s="87"/>
      <c r="DU4" s="87"/>
      <c r="DV4" s="87"/>
      <c r="DW4" s="87"/>
      <c r="DX4" s="87"/>
      <c r="DY4" s="87"/>
      <c r="DZ4" s="87"/>
      <c r="EA4" s="87"/>
      <c r="EB4" s="87"/>
      <c r="EC4" s="87"/>
      <c r="ED4" s="87" t="s">
        <v>68</v>
      </c>
      <c r="EE4" s="87"/>
      <c r="EF4" s="87"/>
      <c r="EG4" s="87"/>
      <c r="EH4" s="87"/>
      <c r="EI4" s="87"/>
      <c r="EJ4" s="87"/>
      <c r="EK4" s="87"/>
      <c r="EL4" s="87"/>
      <c r="EM4" s="87"/>
      <c r="EN4" s="87"/>
    </row>
    <row r="5" spans="1:144" x14ac:dyDescent="0.15">
      <c r="A5" s="29" t="s">
        <v>29</v>
      </c>
      <c r="B5" s="33"/>
      <c r="C5" s="33"/>
      <c r="D5" s="33"/>
      <c r="E5" s="33"/>
      <c r="F5" s="33"/>
      <c r="G5" s="33"/>
      <c r="H5" s="38" t="s">
        <v>59</v>
      </c>
      <c r="I5" s="38" t="s">
        <v>69</v>
      </c>
      <c r="J5" s="38" t="s">
        <v>70</v>
      </c>
      <c r="K5" s="38" t="s">
        <v>71</v>
      </c>
      <c r="L5" s="38" t="s">
        <v>72</v>
      </c>
      <c r="M5" s="38" t="s">
        <v>6</v>
      </c>
      <c r="N5" s="38" t="s">
        <v>73</v>
      </c>
      <c r="O5" s="38" t="s">
        <v>74</v>
      </c>
      <c r="P5" s="38" t="s">
        <v>75</v>
      </c>
      <c r="Q5" s="38" t="s">
        <v>76</v>
      </c>
      <c r="R5" s="38" t="s">
        <v>77</v>
      </c>
      <c r="S5" s="38" t="s">
        <v>78</v>
      </c>
      <c r="T5" s="38" t="s">
        <v>0</v>
      </c>
      <c r="U5" s="38" t="s">
        <v>79</v>
      </c>
      <c r="V5" s="38" t="s">
        <v>80</v>
      </c>
      <c r="W5" s="38" t="s">
        <v>81</v>
      </c>
      <c r="X5" s="38" t="s">
        <v>82</v>
      </c>
      <c r="Y5" s="38" t="s">
        <v>83</v>
      </c>
      <c r="Z5" s="38" t="s">
        <v>84</v>
      </c>
      <c r="AA5" s="38" t="s">
        <v>85</v>
      </c>
      <c r="AB5" s="38" t="s">
        <v>86</v>
      </c>
      <c r="AC5" s="38" t="s">
        <v>88</v>
      </c>
      <c r="AD5" s="38" t="s">
        <v>90</v>
      </c>
      <c r="AE5" s="38" t="s">
        <v>91</v>
      </c>
      <c r="AF5" s="38" t="s">
        <v>92</v>
      </c>
      <c r="AG5" s="38" t="s">
        <v>93</v>
      </c>
      <c r="AH5" s="38" t="s">
        <v>45</v>
      </c>
      <c r="AI5" s="38" t="s">
        <v>82</v>
      </c>
      <c r="AJ5" s="38" t="s">
        <v>83</v>
      </c>
      <c r="AK5" s="38" t="s">
        <v>84</v>
      </c>
      <c r="AL5" s="38" t="s">
        <v>85</v>
      </c>
      <c r="AM5" s="38" t="s">
        <v>86</v>
      </c>
      <c r="AN5" s="38" t="s">
        <v>88</v>
      </c>
      <c r="AO5" s="38" t="s">
        <v>90</v>
      </c>
      <c r="AP5" s="38" t="s">
        <v>91</v>
      </c>
      <c r="AQ5" s="38" t="s">
        <v>92</v>
      </c>
      <c r="AR5" s="38" t="s">
        <v>93</v>
      </c>
      <c r="AS5" s="38" t="s">
        <v>87</v>
      </c>
      <c r="AT5" s="38" t="s">
        <v>82</v>
      </c>
      <c r="AU5" s="38" t="s">
        <v>83</v>
      </c>
      <c r="AV5" s="38" t="s">
        <v>84</v>
      </c>
      <c r="AW5" s="38" t="s">
        <v>85</v>
      </c>
      <c r="AX5" s="38" t="s">
        <v>86</v>
      </c>
      <c r="AY5" s="38" t="s">
        <v>88</v>
      </c>
      <c r="AZ5" s="38" t="s">
        <v>90</v>
      </c>
      <c r="BA5" s="38" t="s">
        <v>91</v>
      </c>
      <c r="BB5" s="38" t="s">
        <v>92</v>
      </c>
      <c r="BC5" s="38" t="s">
        <v>93</v>
      </c>
      <c r="BD5" s="38" t="s">
        <v>87</v>
      </c>
      <c r="BE5" s="38" t="s">
        <v>82</v>
      </c>
      <c r="BF5" s="38" t="s">
        <v>83</v>
      </c>
      <c r="BG5" s="38" t="s">
        <v>84</v>
      </c>
      <c r="BH5" s="38" t="s">
        <v>85</v>
      </c>
      <c r="BI5" s="38" t="s">
        <v>86</v>
      </c>
      <c r="BJ5" s="38" t="s">
        <v>88</v>
      </c>
      <c r="BK5" s="38" t="s">
        <v>90</v>
      </c>
      <c r="BL5" s="38" t="s">
        <v>91</v>
      </c>
      <c r="BM5" s="38" t="s">
        <v>92</v>
      </c>
      <c r="BN5" s="38" t="s">
        <v>93</v>
      </c>
      <c r="BO5" s="38" t="s">
        <v>87</v>
      </c>
      <c r="BP5" s="38" t="s">
        <v>82</v>
      </c>
      <c r="BQ5" s="38" t="s">
        <v>83</v>
      </c>
      <c r="BR5" s="38" t="s">
        <v>84</v>
      </c>
      <c r="BS5" s="38" t="s">
        <v>85</v>
      </c>
      <c r="BT5" s="38" t="s">
        <v>86</v>
      </c>
      <c r="BU5" s="38" t="s">
        <v>88</v>
      </c>
      <c r="BV5" s="38" t="s">
        <v>90</v>
      </c>
      <c r="BW5" s="38" t="s">
        <v>91</v>
      </c>
      <c r="BX5" s="38" t="s">
        <v>92</v>
      </c>
      <c r="BY5" s="38" t="s">
        <v>93</v>
      </c>
      <c r="BZ5" s="38" t="s">
        <v>87</v>
      </c>
      <c r="CA5" s="38" t="s">
        <v>82</v>
      </c>
      <c r="CB5" s="38" t="s">
        <v>83</v>
      </c>
      <c r="CC5" s="38" t="s">
        <v>84</v>
      </c>
      <c r="CD5" s="38" t="s">
        <v>85</v>
      </c>
      <c r="CE5" s="38" t="s">
        <v>86</v>
      </c>
      <c r="CF5" s="38" t="s">
        <v>88</v>
      </c>
      <c r="CG5" s="38" t="s">
        <v>90</v>
      </c>
      <c r="CH5" s="38" t="s">
        <v>91</v>
      </c>
      <c r="CI5" s="38" t="s">
        <v>92</v>
      </c>
      <c r="CJ5" s="38" t="s">
        <v>93</v>
      </c>
      <c r="CK5" s="38" t="s">
        <v>87</v>
      </c>
      <c r="CL5" s="38" t="s">
        <v>82</v>
      </c>
      <c r="CM5" s="38" t="s">
        <v>83</v>
      </c>
      <c r="CN5" s="38" t="s">
        <v>84</v>
      </c>
      <c r="CO5" s="38" t="s">
        <v>85</v>
      </c>
      <c r="CP5" s="38" t="s">
        <v>86</v>
      </c>
      <c r="CQ5" s="38" t="s">
        <v>88</v>
      </c>
      <c r="CR5" s="38" t="s">
        <v>90</v>
      </c>
      <c r="CS5" s="38" t="s">
        <v>91</v>
      </c>
      <c r="CT5" s="38" t="s">
        <v>92</v>
      </c>
      <c r="CU5" s="38" t="s">
        <v>93</v>
      </c>
      <c r="CV5" s="38" t="s">
        <v>87</v>
      </c>
      <c r="CW5" s="38" t="s">
        <v>82</v>
      </c>
      <c r="CX5" s="38" t="s">
        <v>83</v>
      </c>
      <c r="CY5" s="38" t="s">
        <v>84</v>
      </c>
      <c r="CZ5" s="38" t="s">
        <v>85</v>
      </c>
      <c r="DA5" s="38" t="s">
        <v>86</v>
      </c>
      <c r="DB5" s="38" t="s">
        <v>88</v>
      </c>
      <c r="DC5" s="38" t="s">
        <v>90</v>
      </c>
      <c r="DD5" s="38" t="s">
        <v>91</v>
      </c>
      <c r="DE5" s="38" t="s">
        <v>92</v>
      </c>
      <c r="DF5" s="38" t="s">
        <v>93</v>
      </c>
      <c r="DG5" s="38" t="s">
        <v>87</v>
      </c>
      <c r="DH5" s="38" t="s">
        <v>82</v>
      </c>
      <c r="DI5" s="38" t="s">
        <v>83</v>
      </c>
      <c r="DJ5" s="38" t="s">
        <v>84</v>
      </c>
      <c r="DK5" s="38" t="s">
        <v>85</v>
      </c>
      <c r="DL5" s="38" t="s">
        <v>86</v>
      </c>
      <c r="DM5" s="38" t="s">
        <v>88</v>
      </c>
      <c r="DN5" s="38" t="s">
        <v>90</v>
      </c>
      <c r="DO5" s="38" t="s">
        <v>91</v>
      </c>
      <c r="DP5" s="38" t="s">
        <v>92</v>
      </c>
      <c r="DQ5" s="38" t="s">
        <v>93</v>
      </c>
      <c r="DR5" s="38" t="s">
        <v>87</v>
      </c>
      <c r="DS5" s="38" t="s">
        <v>82</v>
      </c>
      <c r="DT5" s="38" t="s">
        <v>83</v>
      </c>
      <c r="DU5" s="38" t="s">
        <v>84</v>
      </c>
      <c r="DV5" s="38" t="s">
        <v>85</v>
      </c>
      <c r="DW5" s="38" t="s">
        <v>86</v>
      </c>
      <c r="DX5" s="38" t="s">
        <v>88</v>
      </c>
      <c r="DY5" s="38" t="s">
        <v>90</v>
      </c>
      <c r="DZ5" s="38" t="s">
        <v>91</v>
      </c>
      <c r="EA5" s="38" t="s">
        <v>92</v>
      </c>
      <c r="EB5" s="38" t="s">
        <v>93</v>
      </c>
      <c r="EC5" s="38" t="s">
        <v>87</v>
      </c>
      <c r="ED5" s="38" t="s">
        <v>82</v>
      </c>
      <c r="EE5" s="38" t="s">
        <v>83</v>
      </c>
      <c r="EF5" s="38" t="s">
        <v>84</v>
      </c>
      <c r="EG5" s="38" t="s">
        <v>85</v>
      </c>
      <c r="EH5" s="38" t="s">
        <v>86</v>
      </c>
      <c r="EI5" s="38" t="s">
        <v>88</v>
      </c>
      <c r="EJ5" s="38" t="s">
        <v>90</v>
      </c>
      <c r="EK5" s="38" t="s">
        <v>91</v>
      </c>
      <c r="EL5" s="38" t="s">
        <v>92</v>
      </c>
      <c r="EM5" s="38" t="s">
        <v>93</v>
      </c>
      <c r="EN5" s="38" t="s">
        <v>87</v>
      </c>
    </row>
    <row r="6" spans="1:144" s="28" customFormat="1" x14ac:dyDescent="0.15">
      <c r="A6" s="29" t="s">
        <v>94</v>
      </c>
      <c r="B6" s="34">
        <f t="shared" ref="B6:W6" si="1">B7</f>
        <v>2018</v>
      </c>
      <c r="C6" s="34">
        <f t="shared" si="1"/>
        <v>339369</v>
      </c>
      <c r="D6" s="34">
        <f t="shared" si="1"/>
        <v>46</v>
      </c>
      <c r="E6" s="34">
        <f t="shared" si="1"/>
        <v>1</v>
      </c>
      <c r="F6" s="34">
        <f t="shared" si="1"/>
        <v>0</v>
      </c>
      <c r="G6" s="34">
        <f t="shared" si="1"/>
        <v>2</v>
      </c>
      <c r="H6" s="34" t="str">
        <f t="shared" si="1"/>
        <v>岡山県　岡山県広域水道企業団</v>
      </c>
      <c r="I6" s="34" t="str">
        <f t="shared" si="1"/>
        <v>法適用</v>
      </c>
      <c r="J6" s="34" t="str">
        <f t="shared" si="1"/>
        <v>水道事業</v>
      </c>
      <c r="K6" s="34" t="str">
        <f t="shared" si="1"/>
        <v>用水供給事業</v>
      </c>
      <c r="L6" s="34" t="str">
        <f t="shared" si="1"/>
        <v>B</v>
      </c>
      <c r="M6" s="34" t="str">
        <f t="shared" si="1"/>
        <v>非設置</v>
      </c>
      <c r="N6" s="39" t="str">
        <f t="shared" si="1"/>
        <v>-</v>
      </c>
      <c r="O6" s="39">
        <f t="shared" si="1"/>
        <v>72.540000000000006</v>
      </c>
      <c r="P6" s="39">
        <f t="shared" si="1"/>
        <v>99.2</v>
      </c>
      <c r="Q6" s="39">
        <f t="shared" si="1"/>
        <v>0</v>
      </c>
      <c r="R6" s="39" t="str">
        <f t="shared" si="1"/>
        <v>-</v>
      </c>
      <c r="S6" s="39" t="str">
        <f t="shared" si="1"/>
        <v>-</v>
      </c>
      <c r="T6" s="39" t="str">
        <f t="shared" si="1"/>
        <v>-</v>
      </c>
      <c r="U6" s="39">
        <f t="shared" si="1"/>
        <v>1657631</v>
      </c>
      <c r="V6" s="39">
        <f t="shared" si="1"/>
        <v>5084.72</v>
      </c>
      <c r="W6" s="39">
        <f t="shared" si="1"/>
        <v>326</v>
      </c>
      <c r="X6" s="41">
        <f t="shared" ref="X6:AG6" si="2">IF(X7="",NA(),X7)</f>
        <v>86.56</v>
      </c>
      <c r="Y6" s="41">
        <f t="shared" si="2"/>
        <v>90.5</v>
      </c>
      <c r="Z6" s="41">
        <f t="shared" si="2"/>
        <v>90.64</v>
      </c>
      <c r="AA6" s="41">
        <f t="shared" si="2"/>
        <v>90.26</v>
      </c>
      <c r="AB6" s="41">
        <f t="shared" si="2"/>
        <v>87.49</v>
      </c>
      <c r="AC6" s="41">
        <f t="shared" si="2"/>
        <v>113.47</v>
      </c>
      <c r="AD6" s="41">
        <f t="shared" si="2"/>
        <v>113.33</v>
      </c>
      <c r="AE6" s="41">
        <f t="shared" si="2"/>
        <v>114.05</v>
      </c>
      <c r="AF6" s="41">
        <f t="shared" si="2"/>
        <v>114.26</v>
      </c>
      <c r="AG6" s="41">
        <f t="shared" si="2"/>
        <v>112.98</v>
      </c>
      <c r="AH6" s="39" t="str">
        <f>IF(AH7="","",IF(AH7="-","【-】","【"&amp;SUBSTITUTE(TEXT(AH7,"#,##0.00"),"-","△")&amp;"】"))</f>
        <v>【112.98】</v>
      </c>
      <c r="AI6" s="41">
        <f t="shared" ref="AI6:AR6" si="3">IF(AI7="",NA(),AI7)</f>
        <v>430.41</v>
      </c>
      <c r="AJ6" s="41">
        <f t="shared" si="3"/>
        <v>437.45</v>
      </c>
      <c r="AK6" s="41">
        <f t="shared" si="3"/>
        <v>455.74</v>
      </c>
      <c r="AL6" s="41">
        <f t="shared" si="3"/>
        <v>470.49</v>
      </c>
      <c r="AM6" s="41">
        <f t="shared" si="3"/>
        <v>494.75</v>
      </c>
      <c r="AN6" s="41">
        <f t="shared" si="3"/>
        <v>16.89</v>
      </c>
      <c r="AO6" s="41">
        <f t="shared" si="3"/>
        <v>17.39</v>
      </c>
      <c r="AP6" s="41">
        <f t="shared" si="3"/>
        <v>12.65</v>
      </c>
      <c r="AQ6" s="41">
        <f t="shared" si="3"/>
        <v>10.58</v>
      </c>
      <c r="AR6" s="41">
        <f t="shared" si="3"/>
        <v>10.49</v>
      </c>
      <c r="AS6" s="39" t="str">
        <f>IF(AS7="","",IF(AS7="-","【-】","【"&amp;SUBSTITUTE(TEXT(AS7,"#,##0.00"),"-","△")&amp;"】"))</f>
        <v>【10.49】</v>
      </c>
      <c r="AT6" s="41">
        <f t="shared" ref="AT6:BC6" si="4">IF(AT7="",NA(),AT7)</f>
        <v>110.59</v>
      </c>
      <c r="AU6" s="41">
        <f t="shared" si="4"/>
        <v>110.49</v>
      </c>
      <c r="AV6" s="41">
        <f t="shared" si="4"/>
        <v>121.25</v>
      </c>
      <c r="AW6" s="41">
        <f t="shared" si="4"/>
        <v>122.51</v>
      </c>
      <c r="AX6" s="41">
        <f t="shared" si="4"/>
        <v>121.37</v>
      </c>
      <c r="AY6" s="41">
        <f t="shared" si="4"/>
        <v>200.22</v>
      </c>
      <c r="AZ6" s="41">
        <f t="shared" si="4"/>
        <v>212.95</v>
      </c>
      <c r="BA6" s="41">
        <f t="shared" si="4"/>
        <v>224.41</v>
      </c>
      <c r="BB6" s="41">
        <f t="shared" si="4"/>
        <v>243.44</v>
      </c>
      <c r="BC6" s="41">
        <f t="shared" si="4"/>
        <v>258.49</v>
      </c>
      <c r="BD6" s="39" t="str">
        <f>IF(BD7="","",IF(BD7="-","【-】","【"&amp;SUBSTITUTE(TEXT(BD7,"#,##0.00"),"-","△")&amp;"】"))</f>
        <v>【258.49】</v>
      </c>
      <c r="BE6" s="41">
        <f t="shared" ref="BE6:BN6" si="5">IF(BE7="",NA(),BE7)</f>
        <v>810.74</v>
      </c>
      <c r="BF6" s="41">
        <f t="shared" si="5"/>
        <v>749.7</v>
      </c>
      <c r="BG6" s="41">
        <f t="shared" si="5"/>
        <v>690.41</v>
      </c>
      <c r="BH6" s="41">
        <f t="shared" si="5"/>
        <v>636.69000000000005</v>
      </c>
      <c r="BI6" s="41">
        <f t="shared" si="5"/>
        <v>596.71</v>
      </c>
      <c r="BJ6" s="41">
        <f t="shared" si="5"/>
        <v>351.06</v>
      </c>
      <c r="BK6" s="41">
        <f t="shared" si="5"/>
        <v>333.48</v>
      </c>
      <c r="BL6" s="41">
        <f t="shared" si="5"/>
        <v>320.31</v>
      </c>
      <c r="BM6" s="41">
        <f t="shared" si="5"/>
        <v>303.26</v>
      </c>
      <c r="BN6" s="41">
        <f t="shared" si="5"/>
        <v>290.31</v>
      </c>
      <c r="BO6" s="39" t="str">
        <f>IF(BO7="","",IF(BO7="-","【-】","【"&amp;SUBSTITUTE(TEXT(BO7,"#,##0.00"),"-","△")&amp;"】"))</f>
        <v>【290.31】</v>
      </c>
      <c r="BP6" s="41">
        <f t="shared" ref="BP6:BY6" si="6">IF(BP7="",NA(),BP7)</f>
        <v>73.56</v>
      </c>
      <c r="BQ6" s="41">
        <f t="shared" si="6"/>
        <v>77.650000000000006</v>
      </c>
      <c r="BR6" s="41">
        <f t="shared" si="6"/>
        <v>78.709999999999994</v>
      </c>
      <c r="BS6" s="41">
        <f t="shared" si="6"/>
        <v>78.400000000000006</v>
      </c>
      <c r="BT6" s="41">
        <f t="shared" si="6"/>
        <v>75.430000000000007</v>
      </c>
      <c r="BU6" s="41">
        <f t="shared" si="6"/>
        <v>112.92</v>
      </c>
      <c r="BV6" s="41">
        <f t="shared" si="6"/>
        <v>112.81</v>
      </c>
      <c r="BW6" s="41">
        <f t="shared" si="6"/>
        <v>113.88</v>
      </c>
      <c r="BX6" s="41">
        <f t="shared" si="6"/>
        <v>114.14</v>
      </c>
      <c r="BY6" s="41">
        <f t="shared" si="6"/>
        <v>112.83</v>
      </c>
      <c r="BZ6" s="39" t="str">
        <f>IF(BZ7="","",IF(BZ7="-","【-】","【"&amp;SUBSTITUTE(TEXT(BZ7,"#,##0.00"),"-","△")&amp;"】"))</f>
        <v>【112.83】</v>
      </c>
      <c r="CA6" s="41">
        <f t="shared" ref="CA6:CJ6" si="7">IF(CA7="",NA(),CA7)</f>
        <v>172.49</v>
      </c>
      <c r="CB6" s="41">
        <f t="shared" si="7"/>
        <v>161.35</v>
      </c>
      <c r="CC6" s="41">
        <f t="shared" si="7"/>
        <v>157.62</v>
      </c>
      <c r="CD6" s="41">
        <f t="shared" si="7"/>
        <v>157.59</v>
      </c>
      <c r="CE6" s="41">
        <f t="shared" si="7"/>
        <v>164.75</v>
      </c>
      <c r="CF6" s="41">
        <f t="shared" si="7"/>
        <v>75.3</v>
      </c>
      <c r="CG6" s="41">
        <f t="shared" si="7"/>
        <v>75.3</v>
      </c>
      <c r="CH6" s="41">
        <f t="shared" si="7"/>
        <v>74.02</v>
      </c>
      <c r="CI6" s="41">
        <f t="shared" si="7"/>
        <v>73.03</v>
      </c>
      <c r="CJ6" s="41">
        <f t="shared" si="7"/>
        <v>73.86</v>
      </c>
      <c r="CK6" s="39" t="str">
        <f>IF(CK7="","",IF(CK7="-","【-】","【"&amp;SUBSTITUTE(TEXT(CK7,"#,##0.00"),"-","△")&amp;"】"))</f>
        <v>【73.86】</v>
      </c>
      <c r="CL6" s="41">
        <f t="shared" ref="CL6:CU6" si="8">IF(CL7="",NA(),CL7)</f>
        <v>66.47</v>
      </c>
      <c r="CM6" s="41">
        <f t="shared" si="8"/>
        <v>67.66</v>
      </c>
      <c r="CN6" s="41">
        <f t="shared" si="8"/>
        <v>68.819999999999993</v>
      </c>
      <c r="CO6" s="41">
        <f t="shared" si="8"/>
        <v>69.55</v>
      </c>
      <c r="CP6" s="41">
        <f t="shared" si="8"/>
        <v>68.900000000000006</v>
      </c>
      <c r="CQ6" s="41">
        <f t="shared" si="8"/>
        <v>62.69</v>
      </c>
      <c r="CR6" s="41">
        <f t="shared" si="8"/>
        <v>61.82</v>
      </c>
      <c r="CS6" s="41">
        <f t="shared" si="8"/>
        <v>61.66</v>
      </c>
      <c r="CT6" s="41">
        <f t="shared" si="8"/>
        <v>62.19</v>
      </c>
      <c r="CU6" s="41">
        <f t="shared" si="8"/>
        <v>61.77</v>
      </c>
      <c r="CV6" s="39" t="str">
        <f>IF(CV7="","",IF(CV7="-","【-】","【"&amp;SUBSTITUTE(TEXT(CV7,"#,##0.00"),"-","△")&amp;"】"))</f>
        <v>【61.77】</v>
      </c>
      <c r="CW6" s="41">
        <f t="shared" ref="CW6:DF6" si="9">IF(CW7="",NA(),CW7)</f>
        <v>99.67</v>
      </c>
      <c r="CX6" s="41">
        <f t="shared" si="9"/>
        <v>99.75</v>
      </c>
      <c r="CY6" s="41">
        <f t="shared" si="9"/>
        <v>99.56</v>
      </c>
      <c r="CZ6" s="41">
        <f t="shared" si="9"/>
        <v>99.11</v>
      </c>
      <c r="DA6" s="41">
        <f t="shared" si="9"/>
        <v>99.12</v>
      </c>
      <c r="DB6" s="41">
        <f t="shared" si="9"/>
        <v>100.12</v>
      </c>
      <c r="DC6" s="41">
        <f t="shared" si="9"/>
        <v>100.03</v>
      </c>
      <c r="DD6" s="41">
        <f t="shared" si="9"/>
        <v>100.05</v>
      </c>
      <c r="DE6" s="41">
        <f t="shared" si="9"/>
        <v>100.05</v>
      </c>
      <c r="DF6" s="41">
        <f t="shared" si="9"/>
        <v>100.08</v>
      </c>
      <c r="DG6" s="39" t="str">
        <f>IF(DG7="","",IF(DG7="-","【-】","【"&amp;SUBSTITUTE(TEXT(DG7,"#,##0.00"),"-","△")&amp;"】"))</f>
        <v>【100.08】</v>
      </c>
      <c r="DH6" s="41">
        <f t="shared" ref="DH6:DQ6" si="10">IF(DH7="",NA(),DH7)</f>
        <v>41.87</v>
      </c>
      <c r="DI6" s="41">
        <f t="shared" si="10"/>
        <v>43.58</v>
      </c>
      <c r="DJ6" s="41">
        <f t="shared" si="10"/>
        <v>45.57</v>
      </c>
      <c r="DK6" s="41">
        <f t="shared" si="10"/>
        <v>47.62</v>
      </c>
      <c r="DL6" s="41">
        <f t="shared" si="10"/>
        <v>49.19</v>
      </c>
      <c r="DM6" s="41">
        <f t="shared" si="10"/>
        <v>51.44</v>
      </c>
      <c r="DN6" s="41">
        <f t="shared" si="10"/>
        <v>52.4</v>
      </c>
      <c r="DO6" s="41">
        <f t="shared" si="10"/>
        <v>53.56</v>
      </c>
      <c r="DP6" s="41">
        <f t="shared" si="10"/>
        <v>54.73</v>
      </c>
      <c r="DQ6" s="41">
        <f t="shared" si="10"/>
        <v>55.77</v>
      </c>
      <c r="DR6" s="39" t="str">
        <f>IF(DR7="","",IF(DR7="-","【-】","【"&amp;SUBSTITUTE(TEXT(DR7,"#,##0.00"),"-","△")&amp;"】"))</f>
        <v>【55.77】</v>
      </c>
      <c r="DS6" s="39">
        <f t="shared" ref="DS6:EB6" si="11">IF(DS7="",NA(),DS7)</f>
        <v>0</v>
      </c>
      <c r="DT6" s="39">
        <f t="shared" si="11"/>
        <v>0</v>
      </c>
      <c r="DU6" s="39">
        <f t="shared" si="11"/>
        <v>0</v>
      </c>
      <c r="DV6" s="39">
        <f t="shared" si="11"/>
        <v>0</v>
      </c>
      <c r="DW6" s="39">
        <f t="shared" si="11"/>
        <v>0</v>
      </c>
      <c r="DX6" s="41">
        <f t="shared" si="11"/>
        <v>16.77</v>
      </c>
      <c r="DY6" s="41">
        <f t="shared" si="11"/>
        <v>18.05</v>
      </c>
      <c r="DZ6" s="41">
        <f t="shared" si="11"/>
        <v>19.440000000000001</v>
      </c>
      <c r="EA6" s="41">
        <f t="shared" si="11"/>
        <v>22.46</v>
      </c>
      <c r="EB6" s="41">
        <f t="shared" si="11"/>
        <v>25.84</v>
      </c>
      <c r="EC6" s="39" t="str">
        <f>IF(EC7="","",IF(EC7="-","【-】","【"&amp;SUBSTITUTE(TEXT(EC7,"#,##0.00"),"-","△")&amp;"】"))</f>
        <v>【25.84】</v>
      </c>
      <c r="ED6" s="39">
        <f t="shared" ref="ED6:EM6" si="12">IF(ED7="",NA(),ED7)</f>
        <v>0</v>
      </c>
      <c r="EE6" s="39">
        <f t="shared" si="12"/>
        <v>0</v>
      </c>
      <c r="EF6" s="39">
        <f t="shared" si="12"/>
        <v>0</v>
      </c>
      <c r="EG6" s="39">
        <f t="shared" si="12"/>
        <v>0</v>
      </c>
      <c r="EH6" s="39">
        <f t="shared" si="12"/>
        <v>0</v>
      </c>
      <c r="EI6" s="41">
        <f t="shared" si="12"/>
        <v>0.13</v>
      </c>
      <c r="EJ6" s="41">
        <f t="shared" si="12"/>
        <v>0.26</v>
      </c>
      <c r="EK6" s="41">
        <f t="shared" si="12"/>
        <v>0.24</v>
      </c>
      <c r="EL6" s="41">
        <f t="shared" si="12"/>
        <v>0.27</v>
      </c>
      <c r="EM6" s="41">
        <f t="shared" si="12"/>
        <v>0.24</v>
      </c>
      <c r="EN6" s="39" t="str">
        <f>IF(EN7="","",IF(EN7="-","【-】","【"&amp;SUBSTITUTE(TEXT(EN7,"#,##0.00"),"-","△")&amp;"】"))</f>
        <v>【0.24】</v>
      </c>
    </row>
    <row r="7" spans="1:144" s="28" customFormat="1" x14ac:dyDescent="0.15">
      <c r="A7" s="29"/>
      <c r="B7" s="35">
        <v>2018</v>
      </c>
      <c r="C7" s="35">
        <v>339369</v>
      </c>
      <c r="D7" s="35">
        <v>46</v>
      </c>
      <c r="E7" s="35">
        <v>1</v>
      </c>
      <c r="F7" s="35">
        <v>0</v>
      </c>
      <c r="G7" s="35">
        <v>2</v>
      </c>
      <c r="H7" s="35" t="s">
        <v>89</v>
      </c>
      <c r="I7" s="35" t="s">
        <v>95</v>
      </c>
      <c r="J7" s="35" t="s">
        <v>96</v>
      </c>
      <c r="K7" s="35" t="s">
        <v>97</v>
      </c>
      <c r="L7" s="35" t="s">
        <v>98</v>
      </c>
      <c r="M7" s="35" t="s">
        <v>16</v>
      </c>
      <c r="N7" s="40" t="s">
        <v>99</v>
      </c>
      <c r="O7" s="40">
        <v>72.540000000000006</v>
      </c>
      <c r="P7" s="40">
        <v>99.2</v>
      </c>
      <c r="Q7" s="40">
        <v>0</v>
      </c>
      <c r="R7" s="40" t="s">
        <v>99</v>
      </c>
      <c r="S7" s="40" t="s">
        <v>99</v>
      </c>
      <c r="T7" s="40" t="s">
        <v>99</v>
      </c>
      <c r="U7" s="40">
        <v>1657631</v>
      </c>
      <c r="V7" s="40">
        <v>5084.72</v>
      </c>
      <c r="W7" s="40">
        <v>326</v>
      </c>
      <c r="X7" s="40">
        <v>86.56</v>
      </c>
      <c r="Y7" s="40">
        <v>90.5</v>
      </c>
      <c r="Z7" s="40">
        <v>90.64</v>
      </c>
      <c r="AA7" s="40">
        <v>90.26</v>
      </c>
      <c r="AB7" s="40">
        <v>87.49</v>
      </c>
      <c r="AC7" s="40">
        <v>113.47</v>
      </c>
      <c r="AD7" s="40">
        <v>113.33</v>
      </c>
      <c r="AE7" s="40">
        <v>114.05</v>
      </c>
      <c r="AF7" s="40">
        <v>114.26</v>
      </c>
      <c r="AG7" s="40">
        <v>112.98</v>
      </c>
      <c r="AH7" s="40">
        <v>112.98</v>
      </c>
      <c r="AI7" s="40">
        <v>430.41</v>
      </c>
      <c r="AJ7" s="40">
        <v>437.45</v>
      </c>
      <c r="AK7" s="40">
        <v>455.74</v>
      </c>
      <c r="AL7" s="40">
        <v>470.49</v>
      </c>
      <c r="AM7" s="40">
        <v>494.75</v>
      </c>
      <c r="AN7" s="40">
        <v>16.89</v>
      </c>
      <c r="AO7" s="40">
        <v>17.39</v>
      </c>
      <c r="AP7" s="40">
        <v>12.65</v>
      </c>
      <c r="AQ7" s="40">
        <v>10.58</v>
      </c>
      <c r="AR7" s="40">
        <v>10.49</v>
      </c>
      <c r="AS7" s="40">
        <v>10.49</v>
      </c>
      <c r="AT7" s="40">
        <v>110.59</v>
      </c>
      <c r="AU7" s="40">
        <v>110.49</v>
      </c>
      <c r="AV7" s="40">
        <v>121.25</v>
      </c>
      <c r="AW7" s="40">
        <v>122.51</v>
      </c>
      <c r="AX7" s="40">
        <v>121.37</v>
      </c>
      <c r="AY7" s="40">
        <v>200.22</v>
      </c>
      <c r="AZ7" s="40">
        <v>212.95</v>
      </c>
      <c r="BA7" s="40">
        <v>224.41</v>
      </c>
      <c r="BB7" s="40">
        <v>243.44</v>
      </c>
      <c r="BC7" s="40">
        <v>258.49</v>
      </c>
      <c r="BD7" s="40">
        <v>258.49</v>
      </c>
      <c r="BE7" s="40">
        <v>810.74</v>
      </c>
      <c r="BF7" s="40">
        <v>749.7</v>
      </c>
      <c r="BG7" s="40">
        <v>690.41</v>
      </c>
      <c r="BH7" s="40">
        <v>636.69000000000005</v>
      </c>
      <c r="BI7" s="40">
        <v>596.71</v>
      </c>
      <c r="BJ7" s="40">
        <v>351.06</v>
      </c>
      <c r="BK7" s="40">
        <v>333.48</v>
      </c>
      <c r="BL7" s="40">
        <v>320.31</v>
      </c>
      <c r="BM7" s="40">
        <v>303.26</v>
      </c>
      <c r="BN7" s="40">
        <v>290.31</v>
      </c>
      <c r="BO7" s="40">
        <v>290.31</v>
      </c>
      <c r="BP7" s="40">
        <v>73.56</v>
      </c>
      <c r="BQ7" s="40">
        <v>77.650000000000006</v>
      </c>
      <c r="BR7" s="40">
        <v>78.709999999999994</v>
      </c>
      <c r="BS7" s="40">
        <v>78.400000000000006</v>
      </c>
      <c r="BT7" s="40">
        <v>75.430000000000007</v>
      </c>
      <c r="BU7" s="40">
        <v>112.92</v>
      </c>
      <c r="BV7" s="40">
        <v>112.81</v>
      </c>
      <c r="BW7" s="40">
        <v>113.88</v>
      </c>
      <c r="BX7" s="40">
        <v>114.14</v>
      </c>
      <c r="BY7" s="40">
        <v>112.83</v>
      </c>
      <c r="BZ7" s="40">
        <v>112.83</v>
      </c>
      <c r="CA7" s="40">
        <v>172.49</v>
      </c>
      <c r="CB7" s="40">
        <v>161.35</v>
      </c>
      <c r="CC7" s="40">
        <v>157.62</v>
      </c>
      <c r="CD7" s="40">
        <v>157.59</v>
      </c>
      <c r="CE7" s="40">
        <v>164.75</v>
      </c>
      <c r="CF7" s="40">
        <v>75.3</v>
      </c>
      <c r="CG7" s="40">
        <v>75.3</v>
      </c>
      <c r="CH7" s="40">
        <v>74.02</v>
      </c>
      <c r="CI7" s="40">
        <v>73.03</v>
      </c>
      <c r="CJ7" s="40">
        <v>73.86</v>
      </c>
      <c r="CK7" s="40">
        <v>73.86</v>
      </c>
      <c r="CL7" s="40">
        <v>66.47</v>
      </c>
      <c r="CM7" s="40">
        <v>67.66</v>
      </c>
      <c r="CN7" s="40">
        <v>68.819999999999993</v>
      </c>
      <c r="CO7" s="40">
        <v>69.55</v>
      </c>
      <c r="CP7" s="40">
        <v>68.900000000000006</v>
      </c>
      <c r="CQ7" s="40">
        <v>62.69</v>
      </c>
      <c r="CR7" s="40">
        <v>61.82</v>
      </c>
      <c r="CS7" s="40">
        <v>61.66</v>
      </c>
      <c r="CT7" s="40">
        <v>62.19</v>
      </c>
      <c r="CU7" s="40">
        <v>61.77</v>
      </c>
      <c r="CV7" s="40">
        <v>61.77</v>
      </c>
      <c r="CW7" s="40">
        <v>99.67</v>
      </c>
      <c r="CX7" s="40">
        <v>99.75</v>
      </c>
      <c r="CY7" s="40">
        <v>99.56</v>
      </c>
      <c r="CZ7" s="40">
        <v>99.11</v>
      </c>
      <c r="DA7" s="40">
        <v>99.12</v>
      </c>
      <c r="DB7" s="40">
        <v>100.12</v>
      </c>
      <c r="DC7" s="40">
        <v>100.03</v>
      </c>
      <c r="DD7" s="40">
        <v>100.05</v>
      </c>
      <c r="DE7" s="40">
        <v>100.05</v>
      </c>
      <c r="DF7" s="40">
        <v>100.08</v>
      </c>
      <c r="DG7" s="40">
        <v>100.08</v>
      </c>
      <c r="DH7" s="40">
        <v>41.87</v>
      </c>
      <c r="DI7" s="40">
        <v>43.58</v>
      </c>
      <c r="DJ7" s="40">
        <v>45.57</v>
      </c>
      <c r="DK7" s="40">
        <v>47.62</v>
      </c>
      <c r="DL7" s="40">
        <v>49.19</v>
      </c>
      <c r="DM7" s="40">
        <v>51.44</v>
      </c>
      <c r="DN7" s="40">
        <v>52.4</v>
      </c>
      <c r="DO7" s="40">
        <v>53.56</v>
      </c>
      <c r="DP7" s="40">
        <v>54.73</v>
      </c>
      <c r="DQ7" s="40">
        <v>55.77</v>
      </c>
      <c r="DR7" s="40">
        <v>55.77</v>
      </c>
      <c r="DS7" s="40">
        <v>0</v>
      </c>
      <c r="DT7" s="40">
        <v>0</v>
      </c>
      <c r="DU7" s="40">
        <v>0</v>
      </c>
      <c r="DV7" s="40">
        <v>0</v>
      </c>
      <c r="DW7" s="40">
        <v>0</v>
      </c>
      <c r="DX7" s="40">
        <v>16.77</v>
      </c>
      <c r="DY7" s="40">
        <v>18.05</v>
      </c>
      <c r="DZ7" s="40">
        <v>19.440000000000001</v>
      </c>
      <c r="EA7" s="40">
        <v>22.46</v>
      </c>
      <c r="EB7" s="40">
        <v>25.84</v>
      </c>
      <c r="EC7" s="40">
        <v>25.84</v>
      </c>
      <c r="ED7" s="40">
        <v>0</v>
      </c>
      <c r="EE7" s="40">
        <v>0</v>
      </c>
      <c r="EF7" s="40">
        <v>0</v>
      </c>
      <c r="EG7" s="40">
        <v>0</v>
      </c>
      <c r="EH7" s="40">
        <v>0</v>
      </c>
      <c r="EI7" s="40">
        <v>0.13</v>
      </c>
      <c r="EJ7" s="40">
        <v>0.26</v>
      </c>
      <c r="EK7" s="40">
        <v>0.24</v>
      </c>
      <c r="EL7" s="40">
        <v>0.27</v>
      </c>
      <c r="EM7" s="40">
        <v>0.24</v>
      </c>
      <c r="EN7" s="40">
        <v>0.24</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100</v>
      </c>
      <c r="C9" s="30" t="s">
        <v>101</v>
      </c>
      <c r="D9" s="30" t="s">
        <v>102</v>
      </c>
      <c r="E9" s="30" t="s">
        <v>103</v>
      </c>
      <c r="F9" s="30" t="s">
        <v>104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52</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片岡　正継</cp:lastModifiedBy>
  <cp:lastPrinted>2020-07-17T02:33:18Z</cp:lastPrinted>
  <dcterms:created xsi:type="dcterms:W3CDTF">2019-12-05T04:25:07Z</dcterms:created>
  <dcterms:modified xsi:type="dcterms:W3CDTF">2020-07-17T02:33:37Z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2020-01-14T05:34:14Z</vt:filetime>
  </property>
</Properties>
</file>