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H27年度\照会・回答\岡山県総務部財政課\20160215公営企業に係る「経営比較分析表」の分析等について（追加分析）\"/>
    </mc:Choice>
  </mc:AlternateContent>
  <workbookProtection workbookPassword="B501" lockStructure="1"/>
  <bookViews>
    <workbookView xWindow="12432" yWindow="60" windowWidth="14940" windowHeight="7872"/>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<sst xmlns="http://schemas.openxmlformats.org/spreadsheetml/2006/main" count="220" uniqueCount="106">
  <si>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</si>
  <si>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</si>
  <si>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</si>
  <si>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</si>
  <si>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</si>
  <si>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</si>
  <si>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</si>
  <si>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</si>
  <si>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</si>
  <si>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</si>
  <si>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</si>
  <si>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</si>
  <si>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</si>
  <si>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</si>
  <si>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</si>
  <si>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</si>
  <si>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</si>
  <si>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</si>
  <si>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</si>
  <si>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</si>
  <si>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</si>
  <si>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</si>
  <si>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</si>
  <si>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</si>
  <si>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</si>
  <si>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</si>
  <si>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</si>
  <si>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</si>
  <si>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</si>
  <si>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</si>
  <si>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</si>
  <si>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</si>
  <si>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</si>
  <si>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</si>
  <si>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</si>
  <si>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</si>
  <si>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</si>
  <si>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</si>
  <si>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</si>
  <si>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</si>
  <si>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</si>
  <si>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</si>
  <si>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</si>
  <si>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</si>
  <si>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</si>
  <si>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</si>
  <si>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</si>
  <si>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</si>
  <si>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</si>
  <si>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</si>
  <si>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</si>
  <si>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</si>
  <si>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</si>
  <si>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</si>
  <si>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</si>
  <si>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</si>
  <si>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</si>
  <si>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</si>
  <si>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</si>
  <si>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</si>
  <si>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</si>
  <si>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</si>
  <si>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</si>
  <si>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</si>
  <si>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</si>
  <si>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</si>
  <si>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</si>
  <si>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</si>
  <si>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</si>
  <si>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</si>
  <si>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</si>
  <si>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</si>
  <si>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</si>
  <si>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</si>
  <si>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</si>
  <si>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</si>
  <si>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</si>
  <si>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</si>
  <si>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</si>
  <si>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</si>
  <si>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</si>
  <si>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</si>
  <si>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</si>
  <si>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</si>
  <si>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</si>
  <si>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</si>
  <si>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</si>
  <si>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</si>
  <si>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</si>
  <si>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</si>
  <si>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</si>
  <si>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</si>
  <si>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岡山県　岡山県広域水道企業団</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</si>
  <si>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</si>
  <si>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</si>
  <si>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</si>
  <si>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</si>
  <si>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</si>
  <si>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</si>
  <si>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</si>
  <si>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</si>
  <si>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</si>
  <si>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</si>
  <si>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有形固定資産減価償却率は、類似団体と比較して低いが、これは類似団体と比較して供給開始から日が浅い（平成５年度一部供給開始）ためと考えられる。なお、法定耐用年数を経過した管路はない。</t>
    <rPh sb="15" eb="17">
      <t>ルイジ</t>
    </rPh>
    <rPh sb="17" eb="19">
      <t>ダンタイ</t>
    </rPh>
    <rPh sb="20" eb="22">
      <t>ヒカク</t>
    </rPh>
    <rPh sb="24" eb="25">
      <t>ヒク</t>
    </rPh>
    <rPh sb="31" eb="33">
      <t>ルイジ</t>
    </rPh>
    <rPh sb="33" eb="35">
      <t>ダンタイ</t>
    </rPh>
    <rPh sb="36" eb="38">
      <t>ヒカク</t>
    </rPh>
    <rPh sb="40" eb="42">
      <t>キョウキュウ</t>
    </rPh>
    <rPh sb="42" eb="44">
      <t>カイシ</t>
    </rPh>
    <rPh sb="46" eb="47">
      <t>ヒ</t>
    </rPh>
    <rPh sb="48" eb="49">
      <t>アサ</t>
    </rPh>
    <rPh sb="66" eb="67">
      <t>カンガ</t>
    </rPh>
    <rPh sb="75" eb="77">
      <t>ホウテイ</t>
    </rPh>
    <rPh sb="77" eb="79">
      <t>タイヨウ</t>
    </rPh>
    <rPh sb="79" eb="81">
      <t>ネンスウ</t>
    </rPh>
    <rPh sb="82" eb="84">
      <t>ケイカ</t>
    </rPh>
    <rPh sb="86" eb="88">
      <t>カンロ</t>
    </rPh>
    <phoneticPr fontId="4"/>
  </si>
  <si>
    <t xml:space="preserve">
　年々、累積欠損金比率が増加するなど非常に厳しい経営状況が続いている。
　また、管路の更新時期は当分先となるものの、電気・計装設備等については、すでに更新時期に入っており、今後、更新事業費の増大が見込まれている。
　このため、今後は、維持管理費等のさらなる削減に努めるとともに、更新等に係る施設整備事業計画を策定の上、中期の財政収支予測や料金の見直しの検討等により、適切な資金確保を行い、事業を進めていく。</t>
    <rPh sb="2" eb="4">
      <t>ネンネン</t>
    </rPh>
    <rPh sb="5" eb="7">
      <t>ルイセキ</t>
    </rPh>
    <rPh sb="7" eb="10">
      <t>ケッソンキン</t>
    </rPh>
    <rPh sb="10" eb="12">
      <t>ヒリツ</t>
    </rPh>
    <rPh sb="13" eb="15">
      <t>ゾウカ</t>
    </rPh>
    <rPh sb="19" eb="21">
      <t>ヒジョウ</t>
    </rPh>
    <rPh sb="22" eb="23">
      <t>キビ</t>
    </rPh>
    <rPh sb="25" eb="27">
      <t>ケイエイ</t>
    </rPh>
    <rPh sb="27" eb="29">
      <t>ジョウキョウ</t>
    </rPh>
    <rPh sb="30" eb="31">
      <t>ツヅ</t>
    </rPh>
    <rPh sb="42" eb="44">
      <t>カンロ</t>
    </rPh>
    <rPh sb="45" eb="47">
      <t>コウシン</t>
    </rPh>
    <rPh sb="47" eb="49">
      <t>ジキ</t>
    </rPh>
    <rPh sb="50" eb="52">
      <t>トウブン</t>
    </rPh>
    <rPh sb="52" eb="53">
      <t>サキ</t>
    </rPh>
    <rPh sb="60" eb="62">
      <t>デンキ</t>
    </rPh>
    <rPh sb="63" eb="65">
      <t>ケイソウ</t>
    </rPh>
    <rPh sb="65" eb="67">
      <t>セツビ</t>
    </rPh>
    <rPh sb="67" eb="68">
      <t>トウ</t>
    </rPh>
    <rPh sb="77" eb="79">
      <t>コウシン</t>
    </rPh>
    <rPh sb="79" eb="81">
      <t>ジキ</t>
    </rPh>
    <rPh sb="82" eb="83">
      <t>ハイ</t>
    </rPh>
    <rPh sb="88" eb="90">
      <t>コンゴ</t>
    </rPh>
    <rPh sb="91" eb="93">
      <t>コウシン</t>
    </rPh>
    <rPh sb="93" eb="96">
      <t>ジギョウヒ</t>
    </rPh>
    <rPh sb="97" eb="99">
      <t>ゾウダイ</t>
    </rPh>
    <rPh sb="100" eb="102">
      <t>ミコ</t>
    </rPh>
    <rPh sb="116" eb="118">
      <t>コンゴ</t>
    </rPh>
    <rPh sb="120" eb="122">
      <t>イジ</t>
    </rPh>
    <rPh sb="122" eb="125">
      <t>カンリヒ</t>
    </rPh>
    <rPh sb="125" eb="126">
      <t>トウ</t>
    </rPh>
    <rPh sb="131" eb="133">
      <t>サクゲン</t>
    </rPh>
    <rPh sb="134" eb="135">
      <t>ツト</t>
    </rPh>
    <rPh sb="142" eb="144">
      <t>コウシン</t>
    </rPh>
    <rPh sb="144" eb="145">
      <t>トウ</t>
    </rPh>
    <rPh sb="146" eb="147">
      <t>カカ</t>
    </rPh>
    <rPh sb="148" eb="150">
      <t>シセツ</t>
    </rPh>
    <rPh sb="150" eb="152">
      <t>セイビ</t>
    </rPh>
    <rPh sb="152" eb="154">
      <t>ジギョウ</t>
    </rPh>
    <rPh sb="154" eb="156">
      <t>ケイカク</t>
    </rPh>
    <rPh sb="157" eb="159">
      <t>サクテイ</t>
    </rPh>
    <rPh sb="160" eb="161">
      <t>ウエ</t>
    </rPh>
    <rPh sb="162" eb="164">
      <t>チュウキ</t>
    </rPh>
    <rPh sb="165" eb="167">
      <t>ザイセイ</t>
    </rPh>
    <rPh sb="167" eb="169">
      <t>シュウシ</t>
    </rPh>
    <rPh sb="169" eb="171">
      <t>ヨソク</t>
    </rPh>
    <rPh sb="172" eb="174">
      <t>リョウキン</t>
    </rPh>
    <rPh sb="175" eb="177">
      <t>ミナオ</t>
    </rPh>
    <rPh sb="179" eb="181">
      <t>ケントウ</t>
    </rPh>
    <rPh sb="181" eb="182">
      <t>トウ</t>
    </rPh>
    <rPh sb="186" eb="188">
      <t>テキセツ</t>
    </rPh>
    <rPh sb="189" eb="191">
      <t>シキン</t>
    </rPh>
    <rPh sb="191" eb="193">
      <t>カクホ</t>
    </rPh>
    <rPh sb="194" eb="195">
      <t>オコナ</t>
    </rPh>
    <rPh sb="197" eb="199">
      <t>ジギョウ</t>
    </rPh>
    <rPh sb="200" eb="201">
      <t>スス</t>
    </rPh>
    <phoneticPr fontId="4"/>
  </si>
  <si>
    <t xml:space="preserve">
　施設利用率は類似団体平均値を上回るとともに、有収率はほぼ100％に近い値であることから、施設の稼働状況は良好であると言える。
　経常収支比率は、少しずつ改善しているものの、依然として100％を下回っており、このため、累積欠損金比率が年々増加している。さらに、給水原価は類似団体と比べて高水準であるとともに、料金回収率は100％を下回っており、事業に必要な経費を料金で賄うことができていない状況である。また、ダムの建設負担金や浄水場、送水管路等の施設を建設するために多額の企業債の借入をおこなっており、企業債残高対給水収益比率は高い水準にある。
　短期の支払い能力については、流動比率が100％を上回っており、問題ないと言える。</t>
    <rPh sb="8" eb="10">
      <t>ルイジ</t>
    </rPh>
    <rPh sb="10" eb="12">
      <t>ダンタイ</t>
    </rPh>
    <rPh sb="54" eb="56">
      <t>リョウコウ</t>
    </rPh>
    <rPh sb="76" eb="77">
      <t>スコ</t>
    </rPh>
    <rPh sb="80" eb="82">
      <t>カイゼン</t>
    </rPh>
    <rPh sb="90" eb="92">
      <t>イゼン</t>
    </rPh>
    <rPh sb="100" eb="102">
      <t>シタマワ</t>
    </rPh>
    <rPh sb="112" eb="114">
      <t>ルイセキ</t>
    </rPh>
    <rPh sb="114" eb="117">
      <t>ケッソンキン</t>
    </rPh>
    <rPh sb="117" eb="119">
      <t>ヒリツ</t>
    </rPh>
    <rPh sb="120" eb="122">
      <t>ネンネン</t>
    </rPh>
    <rPh sb="122" eb="124">
      <t>ゾウカ</t>
    </rPh>
    <rPh sb="133" eb="137">
      <t>キュウスイゲンカ</t>
    </rPh>
    <rPh sb="138" eb="140">
      <t>ルイジ</t>
    </rPh>
    <rPh sb="140" eb="142">
      <t>ダンタイ</t>
    </rPh>
    <rPh sb="143" eb="144">
      <t>クラ</t>
    </rPh>
    <rPh sb="146" eb="149">
      <t>コウスイジュン</t>
    </rPh>
    <rPh sb="157" eb="159">
      <t>リョウキン</t>
    </rPh>
    <rPh sb="159" eb="161">
      <t>カイシュウ</t>
    </rPh>
    <rPh sb="161" eb="162">
      <t>リツ</t>
    </rPh>
    <rPh sb="168" eb="170">
      <t>シタマワ</t>
    </rPh>
    <rPh sb="175" eb="177">
      <t>ジギョウ</t>
    </rPh>
    <rPh sb="178" eb="180">
      <t>ヒツヨウ</t>
    </rPh>
    <rPh sb="181" eb="183">
      <t>ケイヒ</t>
    </rPh>
    <rPh sb="184" eb="186">
      <t>リョウキン</t>
    </rPh>
    <rPh sb="187" eb="188">
      <t>マカナ</t>
    </rPh>
    <rPh sb="198" eb="200">
      <t>ジョウキョウ</t>
    </rPh>
    <rPh sb="210" eb="212">
      <t>ケンセツ</t>
    </rPh>
    <rPh sb="212" eb="215">
      <t>フタンキン</t>
    </rPh>
    <rPh sb="216" eb="219">
      <t>ジョウスイジョウ</t>
    </rPh>
    <rPh sb="220" eb="223">
      <t>ソウスイカン</t>
    </rPh>
    <rPh sb="223" eb="224">
      <t>ロ</t>
    </rPh>
    <rPh sb="224" eb="225">
      <t>トウ</t>
    </rPh>
    <rPh sb="226" eb="228">
      <t>シセツ</t>
    </rPh>
    <rPh sb="229" eb="231">
      <t>ケンセツ</t>
    </rPh>
    <rPh sb="236" eb="238">
      <t>タガク</t>
    </rPh>
    <rPh sb="239" eb="241">
      <t>キギョウ</t>
    </rPh>
    <rPh sb="241" eb="242">
      <t>サイ</t>
    </rPh>
    <rPh sb="243" eb="245">
      <t>カリイレ</t>
    </rPh>
    <rPh sb="254" eb="256">
      <t>キギョウ</t>
    </rPh>
    <rPh sb="256" eb="257">
      <t>サイ</t>
    </rPh>
    <rPh sb="257" eb="259">
      <t>ザンダカ</t>
    </rPh>
    <rPh sb="259" eb="260">
      <t>タイ</t>
    </rPh>
    <rPh sb="260" eb="262">
      <t>キュウスイ</t>
    </rPh>
    <rPh sb="262" eb="264">
      <t>シュウエキ</t>
    </rPh>
    <rPh sb="264" eb="266">
      <t>ヒリツ</t>
    </rPh>
    <rPh sb="267" eb="268">
      <t>タカ</t>
    </rPh>
    <rPh sb="269" eb="271">
      <t>スイジュン</t>
    </rPh>
    <rPh sb="278" eb="280">
      <t>タンキ</t>
    </rPh>
    <rPh sb="281" eb="283">
      <t>シハラ</t>
    </rPh>
    <rPh sb="284" eb="286">
      <t>ノウリョク</t>
    </rPh>
    <rPh sb="292" eb="294">
      <t>リュウドウ</t>
    </rPh>
    <rPh sb="294" eb="296">
      <t>ヒリツ</t>
    </rPh>
    <rPh sb="302" eb="304">
      <t>ウワマワ</t>
    </rPh>
    <rPh sb="309" eb="311">
      <t>モンダイ</t>
    </rPh>
    <rPh sb="314" eb="315">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</si>
</sst>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408616"/>
        <c:axId val="10640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0.21</c:v>
                </c:pt>
                <c:pt idx="1">
                  <c:v>0.31</c:v>
                </c:pt>
                <c:pt idx="2">
                  <c:v>0.16</c:v>
                </c:pt>
                <c:pt idx="3">
                  <c:v>0.25</c:v>
                </c:pt>
                <c:pt idx="4">
                  <c:v>0.13</c:v>
                </c:pt>
              </c:numCache>
            </c:numRef>
          </c:val>
          <c:smooth val="0"/>
        </c:ser>
        <c:dLbls>
          <c:showLegendKey val="0"/>
          <c:showVal val="0"/>
          <c:showCatName val="0"/>
          <c:showSerName val="0"/>
          <c:showPercent val="0"/>
          <c:showBubbleSize val="0"/>
        </c:dLbls>
        <c:marker val="1"/>
        <c:smooth val="0"/>
        <c:axId val="106408616"/>
        <c:axId val="106408192"/>
      </c:lineChart>
      <c:dateAx>
        <c:axId val="106408616"/>
        <c:scaling>
          <c:orientation val="minMax"/>
        </c:scaling>
        <c:delete val="1"/>
        <c:axPos val="b"/>
        <c:numFmt formatCode="ge" sourceLinked="1"/>
        <c:majorTickMark val="none"/>
        <c:minorTickMark val="none"/>
        <c:tickLblPos val="none"/>
        <c:crossAx val="106408192"/>
        <c:crosses val="autoZero"/>
        <c:auto val="1"/>
        <c:lblOffset val="100"/>
        <c:baseTimeUnit val="years"/>
      </c:dateAx>
      <c:valAx>
        <c:axId val="10640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08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65.27</c:v>
                </c:pt>
                <c:pt idx="1">
                  <c:v>65.34</c:v>
                </c:pt>
                <c:pt idx="2">
                  <c:v>66.55</c:v>
                </c:pt>
                <c:pt idx="3">
                  <c:v>66.86</c:v>
                </c:pt>
                <c:pt idx="4">
                  <c:v>66.47</c:v>
                </c:pt>
              </c:numCache>
            </c:numRef>
          </c:val>
        </c:ser>
        <c:dLbls>
          <c:showLegendKey val="0"/>
          <c:showVal val="0"/>
          <c:showCatName val="0"/>
          <c:showSerName val="0"/>
          <c:showPercent val="0"/>
          <c:showBubbleSize val="0"/>
        </c:dLbls>
        <c:gapWidth val="150"/>
        <c:axId val="455836528"/>
        <c:axId val="455836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64.150000000000006</c:v>
                </c:pt>
                <c:pt idx="1">
                  <c:v>63.73</c:v>
                </c:pt>
                <c:pt idx="2">
                  <c:v>64.55</c:v>
                </c:pt>
                <c:pt idx="3">
                  <c:v>64.12</c:v>
                </c:pt>
                <c:pt idx="4">
                  <c:v>62.69</c:v>
                </c:pt>
              </c:numCache>
            </c:numRef>
          </c:val>
          <c:smooth val="0"/>
        </c:ser>
        <c:dLbls>
          <c:showLegendKey val="0"/>
          <c:showVal val="0"/>
          <c:showCatName val="0"/>
          <c:showSerName val="0"/>
          <c:showPercent val="0"/>
          <c:showBubbleSize val="0"/>
        </c:dLbls>
        <c:marker val="1"/>
        <c:smooth val="0"/>
        <c:axId val="455836528"/>
        <c:axId val="455836952"/>
      </c:lineChart>
      <c:dateAx>
        <c:axId val="455836528"/>
        <c:scaling>
          <c:orientation val="minMax"/>
        </c:scaling>
        <c:delete val="1"/>
        <c:axPos val="b"/>
        <c:numFmt formatCode="ge" sourceLinked="1"/>
        <c:majorTickMark val="none"/>
        <c:minorTickMark val="none"/>
        <c:tickLblPos val="none"/>
        <c:crossAx val="455836952"/>
        <c:crosses val="autoZero"/>
        <c:auto val="1"/>
        <c:lblOffset val="100"/>
        <c:baseTimeUnit val="years"/>
      </c:dateAx>
      <c:valAx>
        <c:axId val="455836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83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99.57</c:v>
                </c:pt>
                <c:pt idx="1">
                  <c:v>99.68</c:v>
                </c:pt>
                <c:pt idx="2">
                  <c:v>99.71</c:v>
                </c:pt>
                <c:pt idx="3">
                  <c:v>99.7</c:v>
                </c:pt>
                <c:pt idx="4">
                  <c:v>99.67</c:v>
                </c:pt>
              </c:numCache>
            </c:numRef>
          </c:val>
        </c:ser>
        <c:dLbls>
          <c:showLegendKey val="0"/>
          <c:showVal val="0"/>
          <c:showCatName val="0"/>
          <c:showSerName val="0"/>
          <c:showPercent val="0"/>
          <c:showBubbleSize val="0"/>
        </c:dLbls>
        <c:gapWidth val="150"/>
        <c:axId val="455838224"/>
        <c:axId val="455838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99.88</c:v>
                </c:pt>
                <c:pt idx="1">
                  <c:v>99.96</c:v>
                </c:pt>
                <c:pt idx="2">
                  <c:v>99.93</c:v>
                </c:pt>
                <c:pt idx="3">
                  <c:v>100.12</c:v>
                </c:pt>
                <c:pt idx="4">
                  <c:v>100.12</c:v>
                </c:pt>
              </c:numCache>
            </c:numRef>
          </c:val>
          <c:smooth val="0"/>
        </c:ser>
        <c:dLbls>
          <c:showLegendKey val="0"/>
          <c:showVal val="0"/>
          <c:showCatName val="0"/>
          <c:showSerName val="0"/>
          <c:showPercent val="0"/>
          <c:showBubbleSize val="0"/>
        </c:dLbls>
        <c:marker val="1"/>
        <c:smooth val="0"/>
        <c:axId val="455838224"/>
        <c:axId val="455838648"/>
      </c:lineChart>
      <c:dateAx>
        <c:axId val="455838224"/>
        <c:scaling>
          <c:orientation val="minMax"/>
        </c:scaling>
        <c:delete val="1"/>
        <c:axPos val="b"/>
        <c:numFmt formatCode="ge" sourceLinked="1"/>
        <c:majorTickMark val="none"/>
        <c:minorTickMark val="none"/>
        <c:tickLblPos val="none"/>
        <c:crossAx val="455838648"/>
        <c:crosses val="autoZero"/>
        <c:auto val="1"/>
        <c:lblOffset val="100"/>
        <c:baseTimeUnit val="years"/>
      </c:dateAx>
      <c:valAx>
        <c:axId val="455838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83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74.09</c:v>
                </c:pt>
                <c:pt idx="1">
                  <c:v>75.69</c:v>
                </c:pt>
                <c:pt idx="2">
                  <c:v>78.25</c:v>
                </c:pt>
                <c:pt idx="3">
                  <c:v>80.400000000000006</c:v>
                </c:pt>
                <c:pt idx="4">
                  <c:v>86.56</c:v>
                </c:pt>
              </c:numCache>
            </c:numRef>
          </c:val>
        </c:ser>
        <c:dLbls>
          <c:showLegendKey val="0"/>
          <c:showVal val="0"/>
          <c:showCatName val="0"/>
          <c:showSerName val="0"/>
          <c:showPercent val="0"/>
          <c:showBubbleSize val="0"/>
        </c:dLbls>
        <c:gapWidth val="150"/>
        <c:axId val="106655504"/>
        <c:axId val="10665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111.78</c:v>
                </c:pt>
                <c:pt idx="2">
                  <c:v>113.16</c:v>
                </c:pt>
                <c:pt idx="3">
                  <c:v>113.88</c:v>
                </c:pt>
                <c:pt idx="4">
                  <c:v>113.47</c:v>
                </c:pt>
              </c:numCache>
            </c:numRef>
          </c:val>
          <c:smooth val="0"/>
        </c:ser>
        <c:dLbls>
          <c:showLegendKey val="0"/>
          <c:showVal val="0"/>
          <c:showCatName val="0"/>
          <c:showSerName val="0"/>
          <c:showPercent val="0"/>
          <c:showBubbleSize val="0"/>
        </c:dLbls>
        <c:marker val="1"/>
        <c:smooth val="0"/>
        <c:axId val="106655504"/>
        <c:axId val="106658896"/>
      </c:lineChart>
      <c:dateAx>
        <c:axId val="106655504"/>
        <c:scaling>
          <c:orientation val="minMax"/>
        </c:scaling>
        <c:delete val="1"/>
        <c:axPos val="b"/>
        <c:numFmt formatCode="ge" sourceLinked="1"/>
        <c:majorTickMark val="none"/>
        <c:minorTickMark val="none"/>
        <c:tickLblPos val="none"/>
        <c:crossAx val="106658896"/>
        <c:crosses val="autoZero"/>
        <c:auto val="1"/>
        <c:lblOffset val="100"/>
        <c:baseTimeUnit val="years"/>
      </c:dateAx>
      <c:valAx>
        <c:axId val="106658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65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21.86</c:v>
                </c:pt>
                <c:pt idx="1">
                  <c:v>24.06</c:v>
                </c:pt>
                <c:pt idx="2">
                  <c:v>26.01</c:v>
                </c:pt>
                <c:pt idx="3">
                  <c:v>28.15</c:v>
                </c:pt>
                <c:pt idx="4">
                  <c:v>41.87</c:v>
                </c:pt>
              </c:numCache>
            </c:numRef>
          </c:val>
        </c:ser>
        <c:dLbls>
          <c:showLegendKey val="0"/>
          <c:showVal val="0"/>
          <c:showCatName val="0"/>
          <c:showSerName val="0"/>
          <c:showPercent val="0"/>
          <c:showBubbleSize val="0"/>
        </c:dLbls>
        <c:gapWidth val="150"/>
        <c:axId val="106658472"/>
        <c:axId val="106657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36.57</c:v>
                </c:pt>
                <c:pt idx="1">
                  <c:v>37.549999999999997</c:v>
                </c:pt>
                <c:pt idx="2">
                  <c:v>38.86</c:v>
                </c:pt>
                <c:pt idx="3">
                  <c:v>39.81</c:v>
                </c:pt>
                <c:pt idx="4">
                  <c:v>51.44</c:v>
                </c:pt>
              </c:numCache>
            </c:numRef>
          </c:val>
          <c:smooth val="0"/>
        </c:ser>
        <c:dLbls>
          <c:showLegendKey val="0"/>
          <c:showVal val="0"/>
          <c:showCatName val="0"/>
          <c:showSerName val="0"/>
          <c:showPercent val="0"/>
          <c:showBubbleSize val="0"/>
        </c:dLbls>
        <c:marker val="1"/>
        <c:smooth val="0"/>
        <c:axId val="106658472"/>
        <c:axId val="106657624"/>
      </c:lineChart>
      <c:dateAx>
        <c:axId val="106658472"/>
        <c:scaling>
          <c:orientation val="minMax"/>
        </c:scaling>
        <c:delete val="1"/>
        <c:axPos val="b"/>
        <c:numFmt formatCode="ge" sourceLinked="1"/>
        <c:majorTickMark val="none"/>
        <c:minorTickMark val="none"/>
        <c:tickLblPos val="none"/>
        <c:crossAx val="106657624"/>
        <c:crosses val="autoZero"/>
        <c:auto val="1"/>
        <c:lblOffset val="100"/>
        <c:baseTimeUnit val="years"/>
      </c:dateAx>
      <c:valAx>
        <c:axId val="10665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5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7764232"/>
        <c:axId val="294742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5.27</c:v>
                </c:pt>
                <c:pt idx="1">
                  <c:v>9.98</c:v>
                </c:pt>
                <c:pt idx="2">
                  <c:v>12.13</c:v>
                </c:pt>
                <c:pt idx="3">
                  <c:v>13.72</c:v>
                </c:pt>
                <c:pt idx="4">
                  <c:v>16.77</c:v>
                </c:pt>
              </c:numCache>
            </c:numRef>
          </c:val>
          <c:smooth val="0"/>
        </c:ser>
        <c:dLbls>
          <c:showLegendKey val="0"/>
          <c:showVal val="0"/>
          <c:showCatName val="0"/>
          <c:showSerName val="0"/>
          <c:showPercent val="0"/>
          <c:showBubbleSize val="0"/>
        </c:dLbls>
        <c:marker val="1"/>
        <c:smooth val="0"/>
        <c:axId val="197764232"/>
        <c:axId val="294742488"/>
      </c:lineChart>
      <c:dateAx>
        <c:axId val="197764232"/>
        <c:scaling>
          <c:orientation val="minMax"/>
        </c:scaling>
        <c:delete val="1"/>
        <c:axPos val="b"/>
        <c:numFmt formatCode="ge" sourceLinked="1"/>
        <c:majorTickMark val="none"/>
        <c:minorTickMark val="none"/>
        <c:tickLblPos val="none"/>
        <c:crossAx val="294742488"/>
        <c:crosses val="autoZero"/>
        <c:auto val="1"/>
        <c:lblOffset val="100"/>
        <c:baseTimeUnit val="years"/>
      </c:dateAx>
      <c:valAx>
        <c:axId val="29474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764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303.74</c:v>
                </c:pt>
                <c:pt idx="1">
                  <c:v>334.14</c:v>
                </c:pt>
                <c:pt idx="2">
                  <c:v>351.57</c:v>
                </c:pt>
                <c:pt idx="3">
                  <c:v>377.73</c:v>
                </c:pt>
                <c:pt idx="4">
                  <c:v>430.41</c:v>
                </c:pt>
              </c:numCache>
            </c:numRef>
          </c:val>
        </c:ser>
        <c:dLbls>
          <c:showLegendKey val="0"/>
          <c:showVal val="0"/>
          <c:showCatName val="0"/>
          <c:showSerName val="0"/>
          <c:showPercent val="0"/>
          <c:showBubbleSize val="0"/>
        </c:dLbls>
        <c:gapWidth val="150"/>
        <c:axId val="298031648"/>
        <c:axId val="298031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25.58</c:v>
                </c:pt>
                <c:pt idx="1">
                  <c:v>25.8</c:v>
                </c:pt>
                <c:pt idx="2">
                  <c:v>23.57</c:v>
                </c:pt>
                <c:pt idx="3">
                  <c:v>21.34</c:v>
                </c:pt>
                <c:pt idx="4">
                  <c:v>16.89</c:v>
                </c:pt>
              </c:numCache>
            </c:numRef>
          </c:val>
          <c:smooth val="0"/>
        </c:ser>
        <c:dLbls>
          <c:showLegendKey val="0"/>
          <c:showVal val="0"/>
          <c:showCatName val="0"/>
          <c:showSerName val="0"/>
          <c:showPercent val="0"/>
          <c:showBubbleSize val="0"/>
        </c:dLbls>
        <c:marker val="1"/>
        <c:smooth val="0"/>
        <c:axId val="298031648"/>
        <c:axId val="298031224"/>
      </c:lineChart>
      <c:dateAx>
        <c:axId val="298031648"/>
        <c:scaling>
          <c:orientation val="minMax"/>
        </c:scaling>
        <c:delete val="1"/>
        <c:axPos val="b"/>
        <c:numFmt formatCode="ge" sourceLinked="1"/>
        <c:majorTickMark val="none"/>
        <c:minorTickMark val="none"/>
        <c:tickLblPos val="none"/>
        <c:crossAx val="298031224"/>
        <c:crosses val="autoZero"/>
        <c:auto val="1"/>
        <c:lblOffset val="100"/>
        <c:baseTimeUnit val="years"/>
      </c:dateAx>
      <c:valAx>
        <c:axId val="298031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803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745.73</c:v>
                </c:pt>
                <c:pt idx="1">
                  <c:v>579.9</c:v>
                </c:pt>
                <c:pt idx="2">
                  <c:v>563.15</c:v>
                </c:pt>
                <c:pt idx="3">
                  <c:v>649.13</c:v>
                </c:pt>
                <c:pt idx="4">
                  <c:v>110.59</c:v>
                </c:pt>
              </c:numCache>
            </c:numRef>
          </c:val>
        </c:ser>
        <c:dLbls>
          <c:showLegendKey val="0"/>
          <c:showVal val="0"/>
          <c:showCatName val="0"/>
          <c:showSerName val="0"/>
          <c:showPercent val="0"/>
          <c:showBubbleSize val="0"/>
        </c:dLbls>
        <c:gapWidth val="150"/>
        <c:axId val="200300944"/>
        <c:axId val="200300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669.4</c:v>
                </c:pt>
                <c:pt idx="1">
                  <c:v>720.62</c:v>
                </c:pt>
                <c:pt idx="2">
                  <c:v>654.97</c:v>
                </c:pt>
                <c:pt idx="3">
                  <c:v>634.53</c:v>
                </c:pt>
                <c:pt idx="4">
                  <c:v>200.22</c:v>
                </c:pt>
              </c:numCache>
            </c:numRef>
          </c:val>
          <c:smooth val="0"/>
        </c:ser>
        <c:dLbls>
          <c:showLegendKey val="0"/>
          <c:showVal val="0"/>
          <c:showCatName val="0"/>
          <c:showSerName val="0"/>
          <c:showPercent val="0"/>
          <c:showBubbleSize val="0"/>
        </c:dLbls>
        <c:marker val="1"/>
        <c:smooth val="0"/>
        <c:axId val="200300944"/>
        <c:axId val="200300520"/>
      </c:lineChart>
      <c:dateAx>
        <c:axId val="200300944"/>
        <c:scaling>
          <c:orientation val="minMax"/>
        </c:scaling>
        <c:delete val="1"/>
        <c:axPos val="b"/>
        <c:numFmt formatCode="ge" sourceLinked="1"/>
        <c:majorTickMark val="none"/>
        <c:minorTickMark val="none"/>
        <c:tickLblPos val="none"/>
        <c:crossAx val="200300520"/>
        <c:crosses val="autoZero"/>
        <c:auto val="1"/>
        <c:lblOffset val="100"/>
        <c:baseTimeUnit val="years"/>
      </c:dateAx>
      <c:valAx>
        <c:axId val="200300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030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1078.05</c:v>
                </c:pt>
                <c:pt idx="1">
                  <c:v>1015.41</c:v>
                </c:pt>
                <c:pt idx="2">
                  <c:v>921.4</c:v>
                </c:pt>
                <c:pt idx="3">
                  <c:v>862.57</c:v>
                </c:pt>
                <c:pt idx="4">
                  <c:v>810.74</c:v>
                </c:pt>
              </c:numCache>
            </c:numRef>
          </c:val>
        </c:ser>
        <c:dLbls>
          <c:showLegendKey val="0"/>
          <c:showVal val="0"/>
          <c:showCatName val="0"/>
          <c:showSerName val="0"/>
          <c:showPercent val="0"/>
          <c:showBubbleSize val="0"/>
        </c:dLbls>
        <c:gapWidth val="150"/>
        <c:axId val="199432648"/>
        <c:axId val="19943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446.65</c:v>
                </c:pt>
                <c:pt idx="1">
                  <c:v>415.99</c:v>
                </c:pt>
                <c:pt idx="2">
                  <c:v>383.75</c:v>
                </c:pt>
                <c:pt idx="3">
                  <c:v>368.94</c:v>
                </c:pt>
                <c:pt idx="4">
                  <c:v>351.06</c:v>
                </c:pt>
              </c:numCache>
            </c:numRef>
          </c:val>
          <c:smooth val="0"/>
        </c:ser>
        <c:dLbls>
          <c:showLegendKey val="0"/>
          <c:showVal val="0"/>
          <c:showCatName val="0"/>
          <c:showSerName val="0"/>
          <c:showPercent val="0"/>
          <c:showBubbleSize val="0"/>
        </c:dLbls>
        <c:marker val="1"/>
        <c:smooth val="0"/>
        <c:axId val="199432648"/>
        <c:axId val="199430528"/>
      </c:lineChart>
      <c:dateAx>
        <c:axId val="199432648"/>
        <c:scaling>
          <c:orientation val="minMax"/>
        </c:scaling>
        <c:delete val="1"/>
        <c:axPos val="b"/>
        <c:numFmt formatCode="ge" sourceLinked="1"/>
        <c:majorTickMark val="none"/>
        <c:minorTickMark val="none"/>
        <c:tickLblPos val="none"/>
        <c:crossAx val="199430528"/>
        <c:crosses val="autoZero"/>
        <c:auto val="1"/>
        <c:lblOffset val="100"/>
        <c:baseTimeUnit val="years"/>
      </c:dateAx>
      <c:valAx>
        <c:axId val="199430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943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65.010000000000005</c:v>
                </c:pt>
                <c:pt idx="1">
                  <c:v>66.260000000000005</c:v>
                </c:pt>
                <c:pt idx="2">
                  <c:v>69.16</c:v>
                </c:pt>
                <c:pt idx="3">
                  <c:v>71.489999999999995</c:v>
                </c:pt>
                <c:pt idx="4">
                  <c:v>73.56</c:v>
                </c:pt>
              </c:numCache>
            </c:numRef>
          </c:val>
        </c:ser>
        <c:dLbls>
          <c:showLegendKey val="0"/>
          <c:showVal val="0"/>
          <c:showCatName val="0"/>
          <c:showSerName val="0"/>
          <c:showPercent val="0"/>
          <c:showBubbleSize val="0"/>
        </c:dLbls>
        <c:gapWidth val="150"/>
        <c:axId val="294906144"/>
        <c:axId val="29490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108.75</c:v>
                </c:pt>
                <c:pt idx="1">
                  <c:v>108.61</c:v>
                </c:pt>
                <c:pt idx="2">
                  <c:v>110.39</c:v>
                </c:pt>
                <c:pt idx="3">
                  <c:v>111.12</c:v>
                </c:pt>
                <c:pt idx="4">
                  <c:v>112.92</c:v>
                </c:pt>
              </c:numCache>
            </c:numRef>
          </c:val>
          <c:smooth val="0"/>
        </c:ser>
        <c:dLbls>
          <c:showLegendKey val="0"/>
          <c:showVal val="0"/>
          <c:showCatName val="0"/>
          <c:showSerName val="0"/>
          <c:showPercent val="0"/>
          <c:showBubbleSize val="0"/>
        </c:dLbls>
        <c:marker val="1"/>
        <c:smooth val="0"/>
        <c:axId val="294906144"/>
        <c:axId val="294906992"/>
      </c:lineChart>
      <c:dateAx>
        <c:axId val="294906144"/>
        <c:scaling>
          <c:orientation val="minMax"/>
        </c:scaling>
        <c:delete val="1"/>
        <c:axPos val="b"/>
        <c:numFmt formatCode="ge" sourceLinked="1"/>
        <c:majorTickMark val="none"/>
        <c:minorTickMark val="none"/>
        <c:tickLblPos val="none"/>
        <c:crossAx val="294906992"/>
        <c:crosses val="autoZero"/>
        <c:auto val="1"/>
        <c:lblOffset val="100"/>
        <c:baseTimeUnit val="years"/>
      </c:dateAx>
      <c:valAx>
        <c:axId val="29490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90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190.28</c:v>
                </c:pt>
                <c:pt idx="1">
                  <c:v>186.56</c:v>
                </c:pt>
                <c:pt idx="2">
                  <c:v>183.42</c:v>
                </c:pt>
                <c:pt idx="3">
                  <c:v>176.82</c:v>
                </c:pt>
                <c:pt idx="4">
                  <c:v>172.49</c:v>
                </c:pt>
              </c:numCache>
            </c:numRef>
          </c:val>
        </c:ser>
        <c:dLbls>
          <c:showLegendKey val="0"/>
          <c:showVal val="0"/>
          <c:showCatName val="0"/>
          <c:showSerName val="0"/>
          <c:showPercent val="0"/>
          <c:showBubbleSize val="0"/>
        </c:dLbls>
        <c:gapWidth val="150"/>
        <c:axId val="296225672"/>
        <c:axId val="455835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80.38</c:v>
                </c:pt>
                <c:pt idx="1">
                  <c:v>78.760000000000005</c:v>
                </c:pt>
                <c:pt idx="2">
                  <c:v>76.81</c:v>
                </c:pt>
                <c:pt idx="3">
                  <c:v>75.75</c:v>
                </c:pt>
                <c:pt idx="4">
                  <c:v>75.3</c:v>
                </c:pt>
              </c:numCache>
            </c:numRef>
          </c:val>
          <c:smooth val="0"/>
        </c:ser>
        <c:dLbls>
          <c:showLegendKey val="0"/>
          <c:showVal val="0"/>
          <c:showCatName val="0"/>
          <c:showSerName val="0"/>
          <c:showPercent val="0"/>
          <c:showBubbleSize val="0"/>
        </c:dLbls>
        <c:marker val="1"/>
        <c:smooth val="0"/>
        <c:axId val="296225672"/>
        <c:axId val="455835256"/>
      </c:lineChart>
      <c:dateAx>
        <c:axId val="296225672"/>
        <c:scaling>
          <c:orientation val="minMax"/>
        </c:scaling>
        <c:delete val="1"/>
        <c:axPos val="b"/>
        <c:numFmt formatCode="ge" sourceLinked="1"/>
        <c:majorTickMark val="none"/>
        <c:minorTickMark val="none"/>
        <c:tickLblPos val="none"/>
        <c:crossAx val="455835256"/>
        <c:crosses val="autoZero"/>
        <c:auto val="1"/>
        <c:lblOffset val="100"/>
        <c:baseTimeUnit val="years"/>
      </c:dateAx>
      <c:valAx>
        <c:axId val="45583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225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【200.22】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【351.06】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【62.69】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【51.44】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【16.77】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Z15"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2">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2">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2" t="str">
        <f>データ!H6</f>
        <v>岡山県　岡山県広域水道企業団</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2">
      <c r="A8" s="2"/>
      <c r="B8" s="52" t="str">
        <f>データ!I6</f>
        <v>法適用</v>
      </c>
      <c r="C8" s="53"/>
      <c r="D8" s="53"/>
      <c r="E8" s="53"/>
      <c r="F8" s="53"/>
      <c r="G8" s="53"/>
      <c r="H8" s="53"/>
      <c r="I8" s="54"/>
      <c r="J8" s="52" t="str">
        <f>データ!J6</f>
        <v>水道事業</v>
      </c>
      <c r="K8" s="53"/>
      <c r="L8" s="53"/>
      <c r="M8" s="53"/>
      <c r="N8" s="53"/>
      <c r="O8" s="53"/>
      <c r="P8" s="53"/>
      <c r="Q8" s="54"/>
      <c r="R8" s="52" t="str">
        <f>データ!K6</f>
        <v>用水供給事業</v>
      </c>
      <c r="S8" s="53"/>
      <c r="T8" s="53"/>
      <c r="U8" s="53"/>
      <c r="V8" s="53"/>
      <c r="W8" s="53"/>
      <c r="X8" s="53"/>
      <c r="Y8" s="54"/>
      <c r="Z8" s="52" t="str">
        <f>データ!L6</f>
        <v>B</v>
      </c>
      <c r="AA8" s="53"/>
      <c r="AB8" s="53"/>
      <c r="AC8" s="53"/>
      <c r="AD8" s="53"/>
      <c r="AE8" s="53"/>
      <c r="AF8" s="53"/>
      <c r="AG8" s="54"/>
      <c r="AH8" s="3"/>
      <c r="AI8" s="55" t="str">
        <f>データ!Q6</f>
        <v>-</v>
      </c>
      <c r="AJ8" s="56"/>
      <c r="AK8" s="56"/>
      <c r="AL8" s="56"/>
      <c r="AM8" s="56"/>
      <c r="AN8" s="56"/>
      <c r="AO8" s="56"/>
      <c r="AP8" s="57"/>
      <c r="AQ8" s="47" t="str">
        <f>データ!R6</f>
        <v>-</v>
      </c>
      <c r="AR8" s="47"/>
      <c r="AS8" s="47"/>
      <c r="AT8" s="47"/>
      <c r="AU8" s="47"/>
      <c r="AV8" s="47"/>
      <c r="AW8" s="47"/>
      <c r="AX8" s="47"/>
      <c r="AY8" s="47" t="str">
        <f>データ!S6</f>
        <v>-</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2">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2">
      <c r="A10" s="2"/>
      <c r="B10" s="47" t="str">
        <f>データ!M6</f>
        <v>-</v>
      </c>
      <c r="C10" s="47"/>
      <c r="D10" s="47"/>
      <c r="E10" s="47"/>
      <c r="F10" s="47"/>
      <c r="G10" s="47"/>
      <c r="H10" s="47"/>
      <c r="I10" s="47"/>
      <c r="J10" s="47">
        <f>データ!N6</f>
        <v>69.77</v>
      </c>
      <c r="K10" s="47"/>
      <c r="L10" s="47"/>
      <c r="M10" s="47"/>
      <c r="N10" s="47"/>
      <c r="O10" s="47"/>
      <c r="P10" s="47"/>
      <c r="Q10" s="47"/>
      <c r="R10" s="47">
        <f>データ!O6</f>
        <v>99</v>
      </c>
      <c r="S10" s="47"/>
      <c r="T10" s="47"/>
      <c r="U10" s="47"/>
      <c r="V10" s="47"/>
      <c r="W10" s="47"/>
      <c r="X10" s="47"/>
      <c r="Y10" s="47"/>
      <c r="Z10" s="78">
        <f>データ!P6</f>
        <v>0</v>
      </c>
      <c r="AA10" s="78"/>
      <c r="AB10" s="78"/>
      <c r="AC10" s="78"/>
      <c r="AD10" s="78"/>
      <c r="AE10" s="78"/>
      <c r="AF10" s="78"/>
      <c r="AG10" s="78"/>
      <c r="AH10" s="2"/>
      <c r="AI10" s="78">
        <f>データ!T6</f>
        <v>1669691</v>
      </c>
      <c r="AJ10" s="78"/>
      <c r="AK10" s="78"/>
      <c r="AL10" s="78"/>
      <c r="AM10" s="78"/>
      <c r="AN10" s="78"/>
      <c r="AO10" s="78"/>
      <c r="AP10" s="78"/>
      <c r="AQ10" s="47">
        <f>データ!U6</f>
        <v>5083.78</v>
      </c>
      <c r="AR10" s="47"/>
      <c r="AS10" s="47"/>
      <c r="AT10" s="47"/>
      <c r="AU10" s="47"/>
      <c r="AV10" s="47"/>
      <c r="AW10" s="47"/>
      <c r="AX10" s="47"/>
      <c r="AY10" s="47">
        <f>データ!V6</f>
        <v>328.43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2">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2">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2">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2">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103</v>
      </c>
      <c r="BM47" s="59"/>
      <c r="BN47" s="59"/>
      <c r="BO47" s="59"/>
      <c r="BP47" s="59"/>
      <c r="BQ47" s="59"/>
      <c r="BR47" s="59"/>
      <c r="BS47" s="59"/>
      <c r="BT47" s="59"/>
      <c r="BU47" s="59"/>
      <c r="BV47" s="59"/>
      <c r="BW47" s="59"/>
      <c r="BX47" s="59"/>
      <c r="BY47" s="59"/>
      <c r="BZ47" s="6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2">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2">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2">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2">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2">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2">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2">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x14ac:dyDescent="0.2"/>
  <cols>
    <col min="2" max="143" width="11.88671875" customWidth="1"/>
  </cols>
  <sheetData>
    <row r="1" spans="1:143" x14ac:dyDescent="0.2">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2">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2">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2">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x14ac:dyDescent="0.2">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x14ac:dyDescent="0.2">
      <c r="A6" s="26" t="s">
        <v>91</v>
      </c>
      <c r="B6" s="31">
        <f>B7</f>
        <v>2014</v>
      </c>
      <c r="C6" s="31">
        <f t="shared" ref="C6:V6" si="3">C7</f>
        <v>339369</v>
      </c>
      <c r="D6" s="31">
        <f t="shared" si="3"/>
        <v>46</v>
      </c>
      <c r="E6" s="31">
        <f t="shared" si="3"/>
        <v>1</v>
      </c>
      <c r="F6" s="31">
        <f t="shared" si="3"/>
        <v>0</v>
      </c>
      <c r="G6" s="31">
        <f t="shared" si="3"/>
        <v>2</v>
      </c>
      <c r="H6" s="31" t="str">
        <f t="shared" si="3"/>
        <v>岡山県　岡山県広域水道企業団</v>
      </c>
      <c r="I6" s="31" t="str">
        <f t="shared" si="3"/>
        <v>法適用</v>
      </c>
      <c r="J6" s="31" t="str">
        <f t="shared" si="3"/>
        <v>水道事業</v>
      </c>
      <c r="K6" s="31" t="str">
        <f t="shared" si="3"/>
        <v>用水供給事業</v>
      </c>
      <c r="L6" s="31" t="str">
        <f t="shared" si="3"/>
        <v>B</v>
      </c>
      <c r="M6" s="32" t="str">
        <f t="shared" si="3"/>
        <v>-</v>
      </c>
      <c r="N6" s="32">
        <f t="shared" si="3"/>
        <v>69.77</v>
      </c>
      <c r="O6" s="32">
        <f t="shared" si="3"/>
        <v>99</v>
      </c>
      <c r="P6" s="32">
        <f t="shared" si="3"/>
        <v>0</v>
      </c>
      <c r="Q6" s="32" t="str">
        <f t="shared" si="3"/>
        <v>-</v>
      </c>
      <c r="R6" s="32" t="str">
        <f t="shared" si="3"/>
        <v>-</v>
      </c>
      <c r="S6" s="32" t="str">
        <f t="shared" si="3"/>
        <v>-</v>
      </c>
      <c r="T6" s="32">
        <f t="shared" si="3"/>
        <v>1669691</v>
      </c>
      <c r="U6" s="32">
        <f t="shared" si="3"/>
        <v>5083.78</v>
      </c>
      <c r="V6" s="32">
        <f t="shared" si="3"/>
        <v>328.43</v>
      </c>
      <c r="W6" s="33">
        <f>IF(W7="",NA(),W7)</f>
        <v>74.09</v>
      </c>
      <c r="X6" s="33">
        <f t="shared" ref="X6:AF6" si="4">IF(X7="",NA(),X7)</f>
        <v>75.69</v>
      </c>
      <c r="Y6" s="33">
        <f t="shared" si="4"/>
        <v>78.25</v>
      </c>
      <c r="Z6" s="33">
        <f t="shared" si="4"/>
        <v>80.400000000000006</v>
      </c>
      <c r="AA6" s="33">
        <f t="shared" si="4"/>
        <v>86.56</v>
      </c>
      <c r="AB6" s="33">
        <f t="shared" si="4"/>
        <v>112.1</v>
      </c>
      <c r="AC6" s="33">
        <f t="shared" si="4"/>
        <v>111.78</v>
      </c>
      <c r="AD6" s="33">
        <f t="shared" si="4"/>
        <v>113.16</v>
      </c>
      <c r="AE6" s="33">
        <f t="shared" si="4"/>
        <v>113.88</v>
      </c>
      <c r="AF6" s="33">
        <f t="shared" si="4"/>
        <v>113.47</v>
      </c>
      <c r="AG6" s="32" t="str">
        <f>IF(AG7="","",IF(AG7="-","【-】","【"&amp;SUBSTITUTE(TEXT(AG7,"#,##0.00"),"-","△")&amp;"】"))</f>
        <v>【113.47】</v>
      </c>
      <c r="AH6" s="33">
        <f>IF(AH7="",NA(),AH7)</f>
        <v>303.74</v>
      </c>
      <c r="AI6" s="33">
        <f t="shared" ref="AI6:AQ6" si="5">IF(AI7="",NA(),AI7)</f>
        <v>334.14</v>
      </c>
      <c r="AJ6" s="33">
        <f t="shared" si="5"/>
        <v>351.57</v>
      </c>
      <c r="AK6" s="33">
        <f t="shared" si="5"/>
        <v>377.73</v>
      </c>
      <c r="AL6" s="33">
        <f t="shared" si="5"/>
        <v>430.41</v>
      </c>
      <c r="AM6" s="33">
        <f t="shared" si="5"/>
        <v>25.58</v>
      </c>
      <c r="AN6" s="33">
        <f t="shared" si="5"/>
        <v>25.8</v>
      </c>
      <c r="AO6" s="33">
        <f t="shared" si="5"/>
        <v>23.57</v>
      </c>
      <c r="AP6" s="33">
        <f t="shared" si="5"/>
        <v>21.34</v>
      </c>
      <c r="AQ6" s="33">
        <f t="shared" si="5"/>
        <v>16.89</v>
      </c>
      <c r="AR6" s="32" t="str">
        <f>IF(AR7="","",IF(AR7="-","【-】","【"&amp;SUBSTITUTE(TEXT(AR7,"#,##0.00"),"-","△")&amp;"】"))</f>
        <v>【16.89】</v>
      </c>
      <c r="AS6" s="33">
        <f>IF(AS7="",NA(),AS7)</f>
        <v>745.73</v>
      </c>
      <c r="AT6" s="33">
        <f t="shared" ref="AT6:BB6" si="6">IF(AT7="",NA(),AT7)</f>
        <v>579.9</v>
      </c>
      <c r="AU6" s="33">
        <f t="shared" si="6"/>
        <v>563.15</v>
      </c>
      <c r="AV6" s="33">
        <f t="shared" si="6"/>
        <v>649.13</v>
      </c>
      <c r="AW6" s="33">
        <f t="shared" si="6"/>
        <v>110.59</v>
      </c>
      <c r="AX6" s="33">
        <f t="shared" si="6"/>
        <v>669.4</v>
      </c>
      <c r="AY6" s="33">
        <f t="shared" si="6"/>
        <v>720.62</v>
      </c>
      <c r="AZ6" s="33">
        <f t="shared" si="6"/>
        <v>654.97</v>
      </c>
      <c r="BA6" s="33">
        <f t="shared" si="6"/>
        <v>634.53</v>
      </c>
      <c r="BB6" s="33">
        <f t="shared" si="6"/>
        <v>200.22</v>
      </c>
      <c r="BC6" s="32" t="str">
        <f>IF(BC7="","",IF(BC7="-","【-】","【"&amp;SUBSTITUTE(TEXT(BC7,"#,##0.00"),"-","△")&amp;"】"))</f>
        <v>【200.22】</v>
      </c>
      <c r="BD6" s="33">
        <f>IF(BD7="",NA(),BD7)</f>
        <v>1078.05</v>
      </c>
      <c r="BE6" s="33">
        <f t="shared" ref="BE6:BM6" si="7">IF(BE7="",NA(),BE7)</f>
        <v>1015.41</v>
      </c>
      <c r="BF6" s="33">
        <f t="shared" si="7"/>
        <v>921.4</v>
      </c>
      <c r="BG6" s="33">
        <f t="shared" si="7"/>
        <v>862.57</v>
      </c>
      <c r="BH6" s="33">
        <f t="shared" si="7"/>
        <v>810.74</v>
      </c>
      <c r="BI6" s="33">
        <f t="shared" si="7"/>
        <v>446.65</v>
      </c>
      <c r="BJ6" s="33">
        <f t="shared" si="7"/>
        <v>415.99</v>
      </c>
      <c r="BK6" s="33">
        <f t="shared" si="7"/>
        <v>383.75</v>
      </c>
      <c r="BL6" s="33">
        <f t="shared" si="7"/>
        <v>368.94</v>
      </c>
      <c r="BM6" s="33">
        <f t="shared" si="7"/>
        <v>351.06</v>
      </c>
      <c r="BN6" s="32" t="str">
        <f>IF(BN7="","",IF(BN7="-","【-】","【"&amp;SUBSTITUTE(TEXT(BN7,"#,##0.00"),"-","△")&amp;"】"))</f>
        <v>【351.06】</v>
      </c>
      <c r="BO6" s="33">
        <f>IF(BO7="",NA(),BO7)</f>
        <v>65.010000000000005</v>
      </c>
      <c r="BP6" s="33">
        <f t="shared" ref="BP6:BX6" si="8">IF(BP7="",NA(),BP7)</f>
        <v>66.260000000000005</v>
      </c>
      <c r="BQ6" s="33">
        <f t="shared" si="8"/>
        <v>69.16</v>
      </c>
      <c r="BR6" s="33">
        <f t="shared" si="8"/>
        <v>71.489999999999995</v>
      </c>
      <c r="BS6" s="33">
        <f t="shared" si="8"/>
        <v>73.56</v>
      </c>
      <c r="BT6" s="33">
        <f t="shared" si="8"/>
        <v>108.75</v>
      </c>
      <c r="BU6" s="33">
        <f t="shared" si="8"/>
        <v>108.61</v>
      </c>
      <c r="BV6" s="33">
        <f t="shared" si="8"/>
        <v>110.39</v>
      </c>
      <c r="BW6" s="33">
        <f t="shared" si="8"/>
        <v>111.12</v>
      </c>
      <c r="BX6" s="33">
        <f t="shared" si="8"/>
        <v>112.92</v>
      </c>
      <c r="BY6" s="32" t="str">
        <f>IF(BY7="","",IF(BY7="-","【-】","【"&amp;SUBSTITUTE(TEXT(BY7,"#,##0.00"),"-","△")&amp;"】"))</f>
        <v>【112.92】</v>
      </c>
      <c r="BZ6" s="33">
        <f>IF(BZ7="",NA(),BZ7)</f>
        <v>190.28</v>
      </c>
      <c r="CA6" s="33">
        <f t="shared" ref="CA6:CI6" si="9">IF(CA7="",NA(),CA7)</f>
        <v>186.56</v>
      </c>
      <c r="CB6" s="33">
        <f t="shared" si="9"/>
        <v>183.42</v>
      </c>
      <c r="CC6" s="33">
        <f t="shared" si="9"/>
        <v>176.82</v>
      </c>
      <c r="CD6" s="33">
        <f t="shared" si="9"/>
        <v>172.49</v>
      </c>
      <c r="CE6" s="33">
        <f t="shared" si="9"/>
        <v>80.38</v>
      </c>
      <c r="CF6" s="33">
        <f t="shared" si="9"/>
        <v>78.760000000000005</v>
      </c>
      <c r="CG6" s="33">
        <f t="shared" si="9"/>
        <v>76.81</v>
      </c>
      <c r="CH6" s="33">
        <f t="shared" si="9"/>
        <v>75.75</v>
      </c>
      <c r="CI6" s="33">
        <f t="shared" si="9"/>
        <v>75.3</v>
      </c>
      <c r="CJ6" s="32" t="str">
        <f>IF(CJ7="","",IF(CJ7="-","【-】","【"&amp;SUBSTITUTE(TEXT(CJ7,"#,##0.00"),"-","△")&amp;"】"))</f>
        <v>【75.30】</v>
      </c>
      <c r="CK6" s="33">
        <f>IF(CK7="",NA(),CK7)</f>
        <v>65.27</v>
      </c>
      <c r="CL6" s="33">
        <f t="shared" ref="CL6:CT6" si="10">IF(CL7="",NA(),CL7)</f>
        <v>65.34</v>
      </c>
      <c r="CM6" s="33">
        <f t="shared" si="10"/>
        <v>66.55</v>
      </c>
      <c r="CN6" s="33">
        <f t="shared" si="10"/>
        <v>66.86</v>
      </c>
      <c r="CO6" s="33">
        <f t="shared" si="10"/>
        <v>66.47</v>
      </c>
      <c r="CP6" s="33">
        <f t="shared" si="10"/>
        <v>64.150000000000006</v>
      </c>
      <c r="CQ6" s="33">
        <f t="shared" si="10"/>
        <v>63.73</v>
      </c>
      <c r="CR6" s="33">
        <f t="shared" si="10"/>
        <v>64.55</v>
      </c>
      <c r="CS6" s="33">
        <f t="shared" si="10"/>
        <v>64.12</v>
      </c>
      <c r="CT6" s="33">
        <f t="shared" si="10"/>
        <v>62.69</v>
      </c>
      <c r="CU6" s="32" t="str">
        <f>IF(CU7="","",IF(CU7="-","【-】","【"&amp;SUBSTITUTE(TEXT(CU7,"#,##0.00"),"-","△")&amp;"】"))</f>
        <v>【62.69】</v>
      </c>
      <c r="CV6" s="33">
        <f>IF(CV7="",NA(),CV7)</f>
        <v>99.57</v>
      </c>
      <c r="CW6" s="33">
        <f t="shared" ref="CW6:DE6" si="11">IF(CW7="",NA(),CW7)</f>
        <v>99.68</v>
      </c>
      <c r="CX6" s="33">
        <f t="shared" si="11"/>
        <v>99.71</v>
      </c>
      <c r="CY6" s="33">
        <f t="shared" si="11"/>
        <v>99.7</v>
      </c>
      <c r="CZ6" s="33">
        <f t="shared" si="11"/>
        <v>99.67</v>
      </c>
      <c r="DA6" s="33">
        <f t="shared" si="11"/>
        <v>99.88</v>
      </c>
      <c r="DB6" s="33">
        <f t="shared" si="11"/>
        <v>99.96</v>
      </c>
      <c r="DC6" s="33">
        <f t="shared" si="11"/>
        <v>99.93</v>
      </c>
      <c r="DD6" s="33">
        <f t="shared" si="11"/>
        <v>100.12</v>
      </c>
      <c r="DE6" s="33">
        <f t="shared" si="11"/>
        <v>100.12</v>
      </c>
      <c r="DF6" s="32" t="str">
        <f>IF(DF7="","",IF(DF7="-","【-】","【"&amp;SUBSTITUTE(TEXT(DF7,"#,##0.00"),"-","△")&amp;"】"))</f>
        <v>【100.12】</v>
      </c>
      <c r="DG6" s="33">
        <f>IF(DG7="",NA(),DG7)</f>
        <v>21.86</v>
      </c>
      <c r="DH6" s="33">
        <f t="shared" ref="DH6:DP6" si="12">IF(DH7="",NA(),DH7)</f>
        <v>24.06</v>
      </c>
      <c r="DI6" s="33">
        <f t="shared" si="12"/>
        <v>26.01</v>
      </c>
      <c r="DJ6" s="33">
        <f t="shared" si="12"/>
        <v>28.15</v>
      </c>
      <c r="DK6" s="33">
        <f t="shared" si="12"/>
        <v>41.87</v>
      </c>
      <c r="DL6" s="33">
        <f t="shared" si="12"/>
        <v>36.57</v>
      </c>
      <c r="DM6" s="33">
        <f t="shared" si="12"/>
        <v>37.549999999999997</v>
      </c>
      <c r="DN6" s="33">
        <f t="shared" si="12"/>
        <v>38.86</v>
      </c>
      <c r="DO6" s="33">
        <f t="shared" si="12"/>
        <v>39.81</v>
      </c>
      <c r="DP6" s="33">
        <f t="shared" si="12"/>
        <v>51.44</v>
      </c>
      <c r="DQ6" s="32" t="str">
        <f>IF(DQ7="","",IF(DQ7="-","【-】","【"&amp;SUBSTITUTE(TEXT(DQ7,"#,##0.00"),"-","△")&amp;"】"))</f>
        <v>【51.44】</v>
      </c>
      <c r="DR6" s="32">
        <f>IF(DR7="",NA(),DR7)</f>
        <v>0</v>
      </c>
      <c r="DS6" s="32">
        <f t="shared" ref="DS6:EA6" si="13">IF(DS7="",NA(),DS7)</f>
        <v>0</v>
      </c>
      <c r="DT6" s="32">
        <f t="shared" si="13"/>
        <v>0</v>
      </c>
      <c r="DU6" s="32">
        <f t="shared" si="13"/>
        <v>0</v>
      </c>
      <c r="DV6" s="32">
        <f t="shared" si="13"/>
        <v>0</v>
      </c>
      <c r="DW6" s="33">
        <f t="shared" si="13"/>
        <v>5.27</v>
      </c>
      <c r="DX6" s="33">
        <f t="shared" si="13"/>
        <v>9.98</v>
      </c>
      <c r="DY6" s="33">
        <f t="shared" si="13"/>
        <v>12.13</v>
      </c>
      <c r="DZ6" s="33">
        <f t="shared" si="13"/>
        <v>13.72</v>
      </c>
      <c r="EA6" s="33">
        <f t="shared" si="13"/>
        <v>16.77</v>
      </c>
      <c r="EB6" s="32" t="str">
        <f>IF(EB7="","",IF(EB7="-","【-】","【"&amp;SUBSTITUTE(TEXT(EB7,"#,##0.00"),"-","△")&amp;"】"))</f>
        <v>【16.77】</v>
      </c>
      <c r="EC6" s="32">
        <f>IF(EC7="",NA(),EC7)</f>
        <v>0</v>
      </c>
      <c r="ED6" s="32">
        <f t="shared" ref="ED6:EL6" si="14">IF(ED7="",NA(),ED7)</f>
        <v>0</v>
      </c>
      <c r="EE6" s="32">
        <f t="shared" si="14"/>
        <v>0</v>
      </c>
      <c r="EF6" s="32">
        <f t="shared" si="14"/>
        <v>0</v>
      </c>
      <c r="EG6" s="32">
        <f t="shared" si="14"/>
        <v>0</v>
      </c>
      <c r="EH6" s="33">
        <f t="shared" si="14"/>
        <v>0.21</v>
      </c>
      <c r="EI6" s="33">
        <f t="shared" si="14"/>
        <v>0.31</v>
      </c>
      <c r="EJ6" s="33">
        <f t="shared" si="14"/>
        <v>0.16</v>
      </c>
      <c r="EK6" s="33">
        <f t="shared" si="14"/>
        <v>0.25</v>
      </c>
      <c r="EL6" s="33">
        <f t="shared" si="14"/>
        <v>0.13</v>
      </c>
      <c r="EM6" s="32" t="str">
        <f>IF(EM7="","",IF(EM7="-","【-】","【"&amp;SUBSTITUTE(TEXT(EM7,"#,##0.00"),"-","△")&amp;"】"))</f>
        <v>【0.13】</v>
      </c>
    </row>
    <row r="7" spans="1:143" s="34" customFormat="1" x14ac:dyDescent="0.2">
      <c r="A7" s="26"/>
      <c r="B7" s="35">
        <v>2014</v>
      </c>
      <c r="C7" s="35">
        <v>339369</v>
      </c>
      <c r="D7" s="35">
        <v>46</v>
      </c>
      <c r="E7" s="35">
        <v>1</v>
      </c>
      <c r="F7" s="35">
        <v>0</v>
      </c>
      <c r="G7" s="35">
        <v>2</v>
      </c>
      <c r="H7" s="35" t="s">
        <v>92</v>
      </c>
      <c r="I7" s="35" t="s">
        <v>93</v>
      </c>
      <c r="J7" s="35" t="s">
        <v>94</v>
      </c>
      <c r="K7" s="35" t="s">
        <v>95</v>
      </c>
      <c r="L7" s="35" t="s">
        <v>96</v>
      </c>
      <c r="M7" s="36" t="s">
        <v>97</v>
      </c>
      <c r="N7" s="36">
        <v>69.77</v>
      </c>
      <c r="O7" s="36">
        <v>99</v>
      </c>
      <c r="P7" s="36">
        <v>0</v>
      </c>
      <c r="Q7" s="36" t="s">
        <v>97</v>
      </c>
      <c r="R7" s="36" t="s">
        <v>97</v>
      </c>
      <c r="S7" s="36" t="s">
        <v>97</v>
      </c>
      <c r="T7" s="36">
        <v>1669691</v>
      </c>
      <c r="U7" s="36">
        <v>5083.78</v>
      </c>
      <c r="V7" s="36">
        <v>328.43</v>
      </c>
      <c r="W7" s="36">
        <v>74.09</v>
      </c>
      <c r="X7" s="36">
        <v>75.69</v>
      </c>
      <c r="Y7" s="36">
        <v>78.25</v>
      </c>
      <c r="Z7" s="36">
        <v>80.400000000000006</v>
      </c>
      <c r="AA7" s="36">
        <v>86.56</v>
      </c>
      <c r="AB7" s="36">
        <v>112.1</v>
      </c>
      <c r="AC7" s="36">
        <v>111.78</v>
      </c>
      <c r="AD7" s="36">
        <v>113.16</v>
      </c>
      <c r="AE7" s="36">
        <v>113.88</v>
      </c>
      <c r="AF7" s="36">
        <v>113.47</v>
      </c>
      <c r="AG7" s="36">
        <v>113.47</v>
      </c>
      <c r="AH7" s="36">
        <v>303.74</v>
      </c>
      <c r="AI7" s="36">
        <v>334.14</v>
      </c>
      <c r="AJ7" s="36">
        <v>351.57</v>
      </c>
      <c r="AK7" s="36">
        <v>377.73</v>
      </c>
      <c r="AL7" s="36">
        <v>430.41</v>
      </c>
      <c r="AM7" s="36">
        <v>25.58</v>
      </c>
      <c r="AN7" s="36">
        <v>25.8</v>
      </c>
      <c r="AO7" s="36">
        <v>23.57</v>
      </c>
      <c r="AP7" s="36">
        <v>21.34</v>
      </c>
      <c r="AQ7" s="36">
        <v>16.89</v>
      </c>
      <c r="AR7" s="36">
        <v>16.89</v>
      </c>
      <c r="AS7" s="36">
        <v>745.73</v>
      </c>
      <c r="AT7" s="36">
        <v>579.9</v>
      </c>
      <c r="AU7" s="36">
        <v>563.15</v>
      </c>
      <c r="AV7" s="36">
        <v>649.13</v>
      </c>
      <c r="AW7" s="36">
        <v>110.59</v>
      </c>
      <c r="AX7" s="36">
        <v>669.4</v>
      </c>
      <c r="AY7" s="36">
        <v>720.62</v>
      </c>
      <c r="AZ7" s="36">
        <v>654.97</v>
      </c>
      <c r="BA7" s="36">
        <v>634.53</v>
      </c>
      <c r="BB7" s="36">
        <v>200.22</v>
      </c>
      <c r="BC7" s="36">
        <v>200.22</v>
      </c>
      <c r="BD7" s="36">
        <v>1078.05</v>
      </c>
      <c r="BE7" s="36">
        <v>1015.41</v>
      </c>
      <c r="BF7" s="36">
        <v>921.4</v>
      </c>
      <c r="BG7" s="36">
        <v>862.57</v>
      </c>
      <c r="BH7" s="36">
        <v>810.74</v>
      </c>
      <c r="BI7" s="36">
        <v>446.65</v>
      </c>
      <c r="BJ7" s="36">
        <v>415.99</v>
      </c>
      <c r="BK7" s="36">
        <v>383.75</v>
      </c>
      <c r="BL7" s="36">
        <v>368.94</v>
      </c>
      <c r="BM7" s="36">
        <v>351.06</v>
      </c>
      <c r="BN7" s="36">
        <v>351.06</v>
      </c>
      <c r="BO7" s="36">
        <v>65.010000000000005</v>
      </c>
      <c r="BP7" s="36">
        <v>66.260000000000005</v>
      </c>
      <c r="BQ7" s="36">
        <v>69.16</v>
      </c>
      <c r="BR7" s="36">
        <v>71.489999999999995</v>
      </c>
      <c r="BS7" s="36">
        <v>73.56</v>
      </c>
      <c r="BT7" s="36">
        <v>108.75</v>
      </c>
      <c r="BU7" s="36">
        <v>108.61</v>
      </c>
      <c r="BV7" s="36">
        <v>110.39</v>
      </c>
      <c r="BW7" s="36">
        <v>111.12</v>
      </c>
      <c r="BX7" s="36">
        <v>112.92</v>
      </c>
      <c r="BY7" s="36">
        <v>112.92</v>
      </c>
      <c r="BZ7" s="36">
        <v>190.28</v>
      </c>
      <c r="CA7" s="36">
        <v>186.56</v>
      </c>
      <c r="CB7" s="36">
        <v>183.42</v>
      </c>
      <c r="CC7" s="36">
        <v>176.82</v>
      </c>
      <c r="CD7" s="36">
        <v>172.49</v>
      </c>
      <c r="CE7" s="36">
        <v>80.38</v>
      </c>
      <c r="CF7" s="36">
        <v>78.760000000000005</v>
      </c>
      <c r="CG7" s="36">
        <v>76.81</v>
      </c>
      <c r="CH7" s="36">
        <v>75.75</v>
      </c>
      <c r="CI7" s="36">
        <v>75.3</v>
      </c>
      <c r="CJ7" s="36">
        <v>75.3</v>
      </c>
      <c r="CK7" s="36">
        <v>65.27</v>
      </c>
      <c r="CL7" s="36">
        <v>65.34</v>
      </c>
      <c r="CM7" s="36">
        <v>66.55</v>
      </c>
      <c r="CN7" s="36">
        <v>66.86</v>
      </c>
      <c r="CO7" s="36">
        <v>66.47</v>
      </c>
      <c r="CP7" s="36">
        <v>64.150000000000006</v>
      </c>
      <c r="CQ7" s="36">
        <v>63.73</v>
      </c>
      <c r="CR7" s="36">
        <v>64.55</v>
      </c>
      <c r="CS7" s="36">
        <v>64.12</v>
      </c>
      <c r="CT7" s="36">
        <v>62.69</v>
      </c>
      <c r="CU7" s="36">
        <v>62.69</v>
      </c>
      <c r="CV7" s="36">
        <v>99.57</v>
      </c>
      <c r="CW7" s="36">
        <v>99.68</v>
      </c>
      <c r="CX7" s="36">
        <v>99.71</v>
      </c>
      <c r="CY7" s="36">
        <v>99.7</v>
      </c>
      <c r="CZ7" s="36">
        <v>99.67</v>
      </c>
      <c r="DA7" s="36">
        <v>99.88</v>
      </c>
      <c r="DB7" s="36">
        <v>99.96</v>
      </c>
      <c r="DC7" s="36">
        <v>99.93</v>
      </c>
      <c r="DD7" s="36">
        <v>100.12</v>
      </c>
      <c r="DE7" s="36">
        <v>100.12</v>
      </c>
      <c r="DF7" s="36">
        <v>100.12</v>
      </c>
      <c r="DG7" s="36">
        <v>21.86</v>
      </c>
      <c r="DH7" s="36">
        <v>24.06</v>
      </c>
      <c r="DI7" s="36">
        <v>26.01</v>
      </c>
      <c r="DJ7" s="36">
        <v>28.15</v>
      </c>
      <c r="DK7" s="36">
        <v>41.87</v>
      </c>
      <c r="DL7" s="36">
        <v>36.57</v>
      </c>
      <c r="DM7" s="36">
        <v>37.549999999999997</v>
      </c>
      <c r="DN7" s="36">
        <v>38.86</v>
      </c>
      <c r="DO7" s="36">
        <v>39.81</v>
      </c>
      <c r="DP7" s="36">
        <v>51.44</v>
      </c>
      <c r="DQ7" s="36">
        <v>51.44</v>
      </c>
      <c r="DR7" s="36">
        <v>0</v>
      </c>
      <c r="DS7" s="36">
        <v>0</v>
      </c>
      <c r="DT7" s="36">
        <v>0</v>
      </c>
      <c r="DU7" s="36">
        <v>0</v>
      </c>
      <c r="DV7" s="36">
        <v>0</v>
      </c>
      <c r="DW7" s="36">
        <v>5.27</v>
      </c>
      <c r="DX7" s="36">
        <v>9.98</v>
      </c>
      <c r="DY7" s="36">
        <v>12.13</v>
      </c>
      <c r="DZ7" s="36">
        <v>13.72</v>
      </c>
      <c r="EA7" s="36">
        <v>16.77</v>
      </c>
      <c r="EB7" s="36">
        <v>16.77</v>
      </c>
      <c r="EC7" s="36">
        <v>0</v>
      </c>
      <c r="ED7" s="36">
        <v>0</v>
      </c>
      <c r="EE7" s="36">
        <v>0</v>
      </c>
      <c r="EF7" s="36">
        <v>0</v>
      </c>
      <c r="EG7" s="36">
        <v>0</v>
      </c>
      <c r="EH7" s="36">
        <v>0.21</v>
      </c>
      <c r="EI7" s="36">
        <v>0.31</v>
      </c>
      <c r="EJ7" s="36">
        <v>0.16</v>
      </c>
      <c r="EK7" s="36">
        <v>0.25</v>
      </c>
      <c r="EL7" s="36">
        <v>0.13</v>
      </c>
      <c r="EM7" s="36">
        <v>0.13</v>
      </c>
    </row>
    <row r="8" spans="1:143" x14ac:dyDescent="0.2">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2">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2">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岡山県広域水道企業団</cp:lastModifiedBy>
  <cp:revision>1</cp:revision>
  <cp:lastPrinted>2016-02-19T09:25:53Z</cp:lastPrinted>
  <dcterms:created xsi:type="dcterms:W3CDTF">2016-01-18T04:52:54Z</dcterms:created>
  <dcterms:modified xsi:type="dcterms:W3CDTF">2016-02-19T09:29:28Z</dcterms:modified>
  <cp:category/>
  <cp:version>2016.02.15</cp:version>
</cp:coreProperties>
</file>